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codeName="ThisWorkbook"/>
  <mc:AlternateContent xmlns:mc="http://schemas.openxmlformats.org/markup-compatibility/2006">
    <mc:Choice Requires="x15">
      <x15ac:absPath xmlns:x15ac="http://schemas.microsoft.com/office/spreadsheetml/2010/11/ac" url="G:\SEGUIMIENTO PLAN 2016-2019\PLAN INDICATIVO 2016 - 2019\"/>
    </mc:Choice>
  </mc:AlternateContent>
  <workbookProtection workbookPassword="CC79" lockStructure="1"/>
  <bookViews>
    <workbookView xWindow="0" yWindow="0" windowWidth="15480" windowHeight="9225" tabRatio="900"/>
  </bookViews>
  <sheets>
    <sheet name="EDUCACIÓN" sheetId="26" r:id="rId1"/>
    <sheet name="SEGURIDAD ALIMENTARIA" sheetId="33" r:id="rId2"/>
    <sheet name="SALUD CON EQUIDAD" sheetId="30" r:id="rId3"/>
    <sheet name="VIVIENDA " sheetId="20" r:id="rId4"/>
    <sheet name="AGUA POTABLE Y SANEAMIENTO " sheetId="31" r:id="rId5"/>
    <sheet name="CULTURA" sheetId="32" r:id="rId6"/>
    <sheet name="DEPORTE Y RECREACIÓN " sheetId="22" r:id="rId7"/>
    <sheet name="INCLUSIÓN SOCIAL " sheetId="27" r:id="rId8"/>
  </sheets>
  <calcPr calcId="162913"/>
</workbook>
</file>

<file path=xl/calcChain.xml><?xml version="1.0" encoding="utf-8"?>
<calcChain xmlns="http://schemas.openxmlformats.org/spreadsheetml/2006/main">
  <c r="S45" i="32" l="1"/>
  <c r="S92" i="26"/>
  <c r="Z31" i="26"/>
  <c r="AC73" i="27"/>
  <c r="AB73" i="27"/>
  <c r="AA92" i="26"/>
  <c r="AB92" i="26"/>
  <c r="AC92" i="26"/>
  <c r="AD92" i="26"/>
  <c r="AE92" i="26"/>
  <c r="AF92" i="26"/>
  <c r="AG92" i="26"/>
  <c r="AH92" i="26"/>
  <c r="AI92" i="26"/>
  <c r="AJ92" i="26"/>
  <c r="AK92" i="26"/>
  <c r="AL92" i="26"/>
  <c r="AM92" i="26"/>
  <c r="AN92" i="26"/>
  <c r="AO92" i="26"/>
  <c r="AP92" i="26"/>
  <c r="AQ92" i="26"/>
  <c r="AR92" i="26"/>
  <c r="AS92" i="26"/>
  <c r="AT92" i="26"/>
  <c r="AU92" i="26"/>
  <c r="AV92" i="26"/>
  <c r="AW92" i="26"/>
  <c r="AX92" i="26"/>
  <c r="AY92" i="26"/>
  <c r="AZ92" i="26"/>
  <c r="BA92" i="26"/>
  <c r="BB92" i="26"/>
  <c r="BC92" i="26"/>
  <c r="BD92" i="26"/>
  <c r="BE92" i="26"/>
  <c r="BF92" i="26"/>
  <c r="BG92" i="26"/>
  <c r="BH92" i="26"/>
  <c r="BI92" i="26"/>
  <c r="BJ92" i="26"/>
  <c r="BK92" i="26"/>
  <c r="BL92" i="26"/>
  <c r="BM92" i="26"/>
  <c r="BN92" i="26"/>
  <c r="BO92" i="26"/>
  <c r="BP92" i="26"/>
  <c r="BQ92" i="26"/>
  <c r="BR92" i="26"/>
  <c r="Z92" i="26"/>
  <c r="Q25" i="33"/>
  <c r="Q24" i="33"/>
  <c r="Q23" i="33"/>
  <c r="Q22" i="33"/>
  <c r="Q20" i="33"/>
  <c r="Q19" i="33"/>
  <c r="Q18" i="33"/>
  <c r="Q17" i="33"/>
  <c r="Q16" i="33"/>
  <c r="Q15" i="33"/>
  <c r="Q14" i="33"/>
  <c r="Q12" i="33"/>
  <c r="Q48" i="30"/>
  <c r="Q26" i="30"/>
  <c r="AA73" i="27"/>
  <c r="AD73" i="27"/>
  <c r="AE73" i="27"/>
  <c r="AF73" i="27"/>
  <c r="AG73" i="27"/>
  <c r="AH73" i="27"/>
  <c r="AI73" i="27"/>
  <c r="AJ73" i="27"/>
  <c r="AK73" i="27"/>
  <c r="AL73" i="27"/>
  <c r="AM73" i="27"/>
  <c r="AN73" i="27"/>
  <c r="AO73" i="27"/>
  <c r="AP73" i="27"/>
  <c r="AQ73" i="27"/>
  <c r="AR73" i="27"/>
  <c r="AS73" i="27"/>
  <c r="AT73" i="27"/>
  <c r="AU73" i="27"/>
  <c r="AV73" i="27"/>
  <c r="AW73" i="27"/>
  <c r="AX73" i="27"/>
  <c r="AY73" i="27"/>
  <c r="AZ73" i="27"/>
  <c r="BA73" i="27"/>
  <c r="BB73" i="27"/>
  <c r="BC73" i="27"/>
  <c r="BD73" i="27"/>
  <c r="BE73" i="27"/>
  <c r="BF73" i="27"/>
  <c r="BG73" i="27"/>
  <c r="BH73" i="27"/>
  <c r="BI73" i="27"/>
  <c r="BJ73" i="27"/>
  <c r="BK73" i="27"/>
  <c r="BL73" i="27"/>
  <c r="BM73" i="27"/>
  <c r="BN73" i="27"/>
  <c r="BO73" i="27"/>
  <c r="BP73" i="27"/>
  <c r="BQ73" i="27"/>
  <c r="BR73" i="27"/>
  <c r="Z73" i="27"/>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BD29" i="22"/>
  <c r="BE29" i="22"/>
  <c r="BF29" i="22"/>
  <c r="BG29" i="22"/>
  <c r="BH29" i="22"/>
  <c r="BI29" i="22"/>
  <c r="BJ29" i="22"/>
  <c r="BK29" i="22"/>
  <c r="BL29" i="22"/>
  <c r="BM29" i="22"/>
  <c r="BN29" i="22"/>
  <c r="BO29" i="22"/>
  <c r="BP29" i="22"/>
  <c r="BQ29" i="22"/>
  <c r="BR29" i="22"/>
  <c r="Z29" i="22"/>
  <c r="AA45" i="32"/>
  <c r="AB45" i="32"/>
  <c r="AC45" i="32"/>
  <c r="AD45" i="32"/>
  <c r="AE45" i="32"/>
  <c r="AF45" i="32"/>
  <c r="AG45" i="32"/>
  <c r="AH45" i="32"/>
  <c r="AI45" i="32"/>
  <c r="AJ45" i="32"/>
  <c r="AK45" i="32"/>
  <c r="AL45" i="32"/>
  <c r="AM45" i="32"/>
  <c r="AN45" i="32"/>
  <c r="AO45" i="32"/>
  <c r="AP45" i="32"/>
  <c r="AQ45" i="32"/>
  <c r="AR45" i="32"/>
  <c r="AS45" i="32"/>
  <c r="AT45" i="32"/>
  <c r="AU45" i="32"/>
  <c r="AV45" i="32"/>
  <c r="AW45" i="32"/>
  <c r="AX45" i="32"/>
  <c r="AY45" i="32"/>
  <c r="AZ45" i="32"/>
  <c r="BA45" i="32"/>
  <c r="BB45" i="32"/>
  <c r="BC45" i="32"/>
  <c r="BD45" i="32"/>
  <c r="BE45" i="32"/>
  <c r="BF45" i="32"/>
  <c r="BG45" i="32"/>
  <c r="BH45" i="32"/>
  <c r="BI45" i="32"/>
  <c r="BJ45" i="32"/>
  <c r="BK45" i="32"/>
  <c r="BL45" i="32"/>
  <c r="BM45" i="32"/>
  <c r="BN45" i="32"/>
  <c r="BO45" i="32"/>
  <c r="BP45" i="32"/>
  <c r="BQ45" i="32"/>
  <c r="BR45" i="32"/>
  <c r="Z45" i="32"/>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Z16" i="20"/>
  <c r="AA32" i="31"/>
  <c r="AB32" i="31"/>
  <c r="AC32" i="31"/>
  <c r="AD32" i="31"/>
  <c r="AE32" i="31"/>
  <c r="AF32" i="31"/>
  <c r="AG32" i="31"/>
  <c r="AH32" i="31"/>
  <c r="AI32" i="31"/>
  <c r="AJ32" i="31"/>
  <c r="AK32" i="31"/>
  <c r="AL32" i="31"/>
  <c r="AM32" i="31"/>
  <c r="AN32" i="31"/>
  <c r="AO32" i="31"/>
  <c r="AP32" i="31"/>
  <c r="AQ32" i="31"/>
  <c r="AR32" i="31"/>
  <c r="AS32" i="31"/>
  <c r="AT32" i="31"/>
  <c r="AU32" i="31"/>
  <c r="AV32" i="31"/>
  <c r="AW32" i="31"/>
  <c r="AX32" i="31"/>
  <c r="AY32" i="31"/>
  <c r="AZ32" i="31"/>
  <c r="BA32" i="31"/>
  <c r="BB32" i="31"/>
  <c r="BC32" i="31"/>
  <c r="BD32" i="31"/>
  <c r="BE32" i="31"/>
  <c r="BF32" i="31"/>
  <c r="BG32" i="31"/>
  <c r="BH32" i="31"/>
  <c r="BI32" i="31"/>
  <c r="BJ32" i="31"/>
  <c r="BK32" i="31"/>
  <c r="BL32" i="31"/>
  <c r="BM32" i="31"/>
  <c r="BN32" i="31"/>
  <c r="BO32" i="31"/>
  <c r="BP32" i="31"/>
  <c r="BQ32" i="31"/>
  <c r="BR32" i="31"/>
  <c r="Z32" i="31"/>
  <c r="AA128" i="30"/>
  <c r="AB128" i="30"/>
  <c r="AC128" i="30"/>
  <c r="AD128" i="30"/>
  <c r="AE128" i="30"/>
  <c r="AF128" i="30"/>
  <c r="AG128" i="30"/>
  <c r="AH128" i="30"/>
  <c r="AI128" i="30"/>
  <c r="AJ128" i="30"/>
  <c r="AK128" i="30"/>
  <c r="AL128" i="30"/>
  <c r="AM128" i="30"/>
  <c r="AN128" i="30"/>
  <c r="AO128" i="30"/>
  <c r="AP128" i="30"/>
  <c r="AQ128" i="30"/>
  <c r="AR128" i="30"/>
  <c r="AS128" i="30"/>
  <c r="AT128" i="30"/>
  <c r="AU128" i="30"/>
  <c r="AV128" i="30"/>
  <c r="AW128" i="30"/>
  <c r="AX128" i="30"/>
  <c r="AY128" i="30"/>
  <c r="AZ128" i="30"/>
  <c r="BA128" i="30"/>
  <c r="BB128" i="30"/>
  <c r="BC128" i="30"/>
  <c r="BD128" i="30"/>
  <c r="BE128" i="30"/>
  <c r="BF128" i="30"/>
  <c r="BG128" i="30"/>
  <c r="BH128" i="30"/>
  <c r="BI128" i="30"/>
  <c r="BJ128" i="30"/>
  <c r="BK128" i="30"/>
  <c r="BL128" i="30"/>
  <c r="BM128" i="30"/>
  <c r="BN128" i="30"/>
  <c r="BO128" i="30"/>
  <c r="BP128" i="30"/>
  <c r="BQ128" i="30"/>
  <c r="BR128" i="30"/>
  <c r="Z128" i="30"/>
  <c r="AA29" i="33"/>
  <c r="AB29" i="33"/>
  <c r="AC29" i="33"/>
  <c r="AD29" i="33"/>
  <c r="AE29" i="33"/>
  <c r="AF29" i="33"/>
  <c r="AG29" i="33"/>
  <c r="AH29" i="33"/>
  <c r="AI29" i="33"/>
  <c r="AJ29" i="33"/>
  <c r="AK29" i="33"/>
  <c r="AL29" i="33"/>
  <c r="AM29" i="33"/>
  <c r="AN29" i="33"/>
  <c r="AO29" i="33"/>
  <c r="AP29" i="33"/>
  <c r="AQ29" i="33"/>
  <c r="AR29" i="33"/>
  <c r="AS29" i="33"/>
  <c r="AT29" i="33"/>
  <c r="AU29" i="33"/>
  <c r="AV29" i="33"/>
  <c r="AW29" i="33"/>
  <c r="AX29" i="33"/>
  <c r="AY29" i="33"/>
  <c r="AZ29" i="33"/>
  <c r="BA29" i="33"/>
  <c r="BB29" i="33"/>
  <c r="BC29" i="33"/>
  <c r="BD29" i="33"/>
  <c r="BE29" i="33"/>
  <c r="BF29" i="33"/>
  <c r="BG29" i="33"/>
  <c r="BH29" i="33"/>
  <c r="BI29" i="33"/>
  <c r="BJ29" i="33"/>
  <c r="BK29" i="33"/>
  <c r="BL29" i="33"/>
  <c r="BM29" i="33"/>
  <c r="BN29" i="33"/>
  <c r="BO29" i="33"/>
  <c r="BP29" i="33"/>
  <c r="BQ29" i="33"/>
  <c r="BR29" i="33"/>
  <c r="Z29" i="33"/>
  <c r="S73" i="27"/>
  <c r="S29" i="22"/>
  <c r="S16" i="20"/>
  <c r="S32" i="31"/>
  <c r="S128" i="30"/>
  <c r="S29" i="33"/>
  <c r="Q127" i="30"/>
  <c r="Q126" i="30"/>
  <c r="Q125" i="30"/>
  <c r="Q124" i="30"/>
  <c r="Q123" i="30"/>
  <c r="Q120" i="30"/>
  <c r="Q119" i="30"/>
  <c r="Q118" i="30"/>
  <c r="Q117" i="30"/>
  <c r="Q116" i="30"/>
  <c r="Q115" i="30"/>
  <c r="Q113" i="30"/>
  <c r="Q112" i="30"/>
  <c r="Q111" i="30"/>
  <c r="Q110" i="30"/>
  <c r="Q109" i="30"/>
  <c r="Q108" i="30"/>
  <c r="Q106" i="30"/>
  <c r="Q105" i="30"/>
  <c r="Q104" i="30"/>
  <c r="Q103" i="30"/>
  <c r="Q101" i="30"/>
  <c r="Q99" i="30"/>
  <c r="Q98" i="30"/>
  <c r="Q96" i="30"/>
  <c r="Q95" i="30"/>
  <c r="Q94" i="30"/>
  <c r="Q93" i="30"/>
  <c r="Q89" i="30"/>
  <c r="Q88" i="30"/>
  <c r="Q86" i="30"/>
  <c r="Q85" i="30"/>
  <c r="Q84" i="30"/>
  <c r="Q83" i="30"/>
  <c r="Q82" i="30"/>
  <c r="Q81" i="30"/>
  <c r="Q80" i="30"/>
  <c r="Q76" i="30"/>
  <c r="Q75" i="30"/>
  <c r="Q74" i="30"/>
  <c r="Q73" i="30"/>
  <c r="Q72" i="30"/>
  <c r="Q71" i="30"/>
  <c r="Q69" i="30"/>
  <c r="Q68" i="30"/>
  <c r="Q63" i="30"/>
  <c r="Q62" i="30"/>
  <c r="Q58" i="30"/>
  <c r="Q57" i="30"/>
  <c r="Q56" i="30"/>
  <c r="Q55" i="30"/>
  <c r="Q54" i="30"/>
  <c r="Q53" i="30"/>
  <c r="Q52" i="30"/>
  <c r="Q51" i="30"/>
  <c r="Q47" i="30"/>
  <c r="Q46" i="30"/>
  <c r="Q45" i="30"/>
  <c r="Q44" i="30"/>
  <c r="Q42" i="30"/>
  <c r="Q41" i="30"/>
  <c r="Q37" i="30"/>
  <c r="Q36" i="30"/>
  <c r="Q33" i="30"/>
  <c r="Q32" i="30"/>
  <c r="Q25" i="30"/>
  <c r="Q21" i="30"/>
  <c r="Q20" i="30"/>
  <c r="Q19" i="30"/>
  <c r="Q18" i="30"/>
  <c r="Q17" i="30"/>
  <c r="Q16" i="30"/>
  <c r="Q15" i="30"/>
  <c r="Q14" i="30"/>
  <c r="Q13" i="30"/>
  <c r="Q12" i="30"/>
  <c r="Q11" i="30"/>
  <c r="I88" i="30"/>
  <c r="J88" i="30"/>
  <c r="K88" i="30"/>
  <c r="I87" i="30"/>
  <c r="J87" i="30"/>
  <c r="K87" i="30"/>
  <c r="I53" i="30"/>
  <c r="J53" i="30"/>
  <c r="K53" i="30"/>
  <c r="I36" i="30"/>
  <c r="J36" i="30"/>
  <c r="K36" i="30"/>
  <c r="S76" i="27"/>
</calcChain>
</file>

<file path=xl/sharedStrings.xml><?xml version="1.0" encoding="utf-8"?>
<sst xmlns="http://schemas.openxmlformats.org/spreadsheetml/2006/main" count="3627" uniqueCount="1779">
  <si>
    <t>TIPO 
DE META</t>
  </si>
  <si>
    <t>EJE</t>
  </si>
  <si>
    <t>RECURSOS
PROPIOS</t>
  </si>
  <si>
    <t>S.G.P.</t>
  </si>
  <si>
    <t>COFINANCIACION</t>
  </si>
  <si>
    <t>RESPONSABLE</t>
  </si>
  <si>
    <t>PONDERACION
META</t>
  </si>
  <si>
    <t>METAS DE RESULTADO</t>
  </si>
  <si>
    <t>METAS DE PRODUCTO</t>
  </si>
  <si>
    <t>DESCRIPCION DE LAS METAS DE RESULTADO</t>
  </si>
  <si>
    <t>NOMBRE DEL INDICADOR</t>
  </si>
  <si>
    <t>DESCRIPCION METAS DE PRODUCTO</t>
  </si>
  <si>
    <t>LINEA DE BASE DPTAL 2015</t>
  </si>
  <si>
    <t>META 2016- 2019</t>
  </si>
  <si>
    <t>META PROGRAMADA
2018</t>
  </si>
  <si>
    <t>OBJETIVOS 
ESPECIFICOS</t>
  </si>
  <si>
    <t>ODS AL QUE APUNTA LA META</t>
  </si>
  <si>
    <t>EQUIDAD E INCLUSIÓN SOCIAL</t>
  </si>
  <si>
    <t>VIVIENDA</t>
  </si>
  <si>
    <t>AGUA POTABLE Y SANEAMIENTO BASICO</t>
  </si>
  <si>
    <t>VIVIENDA PARA EL BUEN VIVIR</t>
  </si>
  <si>
    <t>Contribuir al desarrollo humano, la convivencia y paz en el Departamento de Nariño  garantizando el derecho al deporte, la recreación y la actividad física como derechos fundamentales, con criterios de equidad e inclusión en el marco de las políticas sociales del país.</t>
  </si>
  <si>
    <t>N° de personas inscritas  en los programas</t>
  </si>
  <si>
    <t>N° de niños, niñas y adolescentes participando en los Juegos Superarte Intercolegiados</t>
  </si>
  <si>
    <t>N° de personas capacitadas</t>
  </si>
  <si>
    <t xml:space="preserve">N° de Beneficiarios del programas especiales </t>
  </si>
  <si>
    <t xml:space="preserve">Fortalecido el programa de hábitos y estilos de vida saludable "Zarandéate Nariño" </t>
  </si>
  <si>
    <t xml:space="preserve">N° de beneficiarios del programa Zarandéate Nariño </t>
  </si>
  <si>
    <t>N° de deportistas participantes</t>
  </si>
  <si>
    <t>Apoyados  los deportistas que hacen parte de las ligas deportivas del deporte convencional y paranacional del departamento de Nariño.</t>
  </si>
  <si>
    <t>N° de deportistas  apoyados y  asistidos</t>
  </si>
  <si>
    <t>N° de ligas fortalecidas y asistidas</t>
  </si>
  <si>
    <t>N° de deportistas apoyados con el programa de incentivos</t>
  </si>
  <si>
    <t xml:space="preserve">N° de deportistas apoyados </t>
  </si>
  <si>
    <t xml:space="preserve">Puesto  del departamento en juegos nacionales y paranacionales </t>
  </si>
  <si>
    <t xml:space="preserve">N° de municipios beneficiados </t>
  </si>
  <si>
    <t xml:space="preserve">N° de proyectos apoyados  </t>
  </si>
  <si>
    <t>N° de proyectos gestionados</t>
  </si>
  <si>
    <t>Mantenida en cero la tasa de incidencia de rabia en el departamento de Nariño                      ( Componente II)</t>
  </si>
  <si>
    <t>SD</t>
  </si>
  <si>
    <t>Duración de lactancia materna exclusiva en menores de 6 meses (mediana en meses)</t>
  </si>
  <si>
    <t>Número de instituciones Acreditadas como IAMI</t>
  </si>
  <si>
    <t>Tasa de muertes infantiles registradas por causas asociadas a desnutrición x 100.000 habitantes</t>
  </si>
  <si>
    <t>4,3</t>
  </si>
  <si>
    <t>2,1</t>
  </si>
  <si>
    <t>Proporción de bajo peso al nacer</t>
  </si>
  <si>
    <t>Municipios con implementación de una estrategia orientada a la prevención y seguimiento a casos de Bajo Peso al Nacer</t>
  </si>
  <si>
    <t>Prevalencia de desnutrición global en menores de 5 años</t>
  </si>
  <si>
    <t>Prevalencia de desnutrición crónica en menores de 5 años</t>
  </si>
  <si>
    <t>Prevalencia de Obesidad en adultos</t>
  </si>
  <si>
    <t>Reducir en un 20% la anemia de niños y niñas menores de 6 a 59 meses</t>
  </si>
  <si>
    <t>% la anemia de niños y niñas menores de 6 a 59 meses</t>
  </si>
  <si>
    <t>55 (Año 2013)</t>
  </si>
  <si>
    <t>Porcentaje de transmisión materno infantil del VIH  seguimiento a cohorte de NV de madres VIH+</t>
  </si>
  <si>
    <t>10.3% (2013)</t>
  </si>
  <si>
    <t>% de las gestantes con tamizaje para VIH</t>
  </si>
  <si>
    <t>Tasa de incidencia de Sífilis Congénita x 1000 NV</t>
  </si>
  <si>
    <t>Tasa de mortalidad por Tuberculosis</t>
  </si>
  <si>
    <t>Mortalidad por Enfermedades infecciosas intestinales (A00-A09)</t>
  </si>
  <si>
    <t>Letalidad por Leishmaniasis visceral</t>
  </si>
  <si>
    <t>Tasa de mortalidad por Malaria</t>
  </si>
  <si>
    <t>Tasa de mortalidad por Rabia humana</t>
  </si>
  <si>
    <t>Promover la gestión de riesgo de desastres como una práctica sistemática, con el fin de garantizar la protección de las personas, colectividades y el ambiente</t>
  </si>
  <si>
    <t>% de seguimiento a competencias municipales en la dimensión salud y ámbito laboral</t>
  </si>
  <si>
    <t>Incidencia de accidentalidad en el trabajo del sector formal calificado</t>
  </si>
  <si>
    <t>Incidencia de accidentalidad en el trabajo del sector informal notificado</t>
  </si>
  <si>
    <t>% de población trabajadora informal caracterizada beneficiaria  de acciones de promoción de la salud y prevención de la enfermedad.</t>
  </si>
  <si>
    <t>Caracterización de condiciones de salud y laboral en actividades u oficios de la población trabajadora del sector informal</t>
  </si>
  <si>
    <t>% de población trabajadora informal beneficiaria  de acciones de promoción de la salud y prevención de la enfermedad.</t>
  </si>
  <si>
    <t>Tasa de mortalidad en la niñez ajustada (DANE)  x 1000 NV (2013 DANE)</t>
  </si>
  <si>
    <t>Tasa de mortalidad infantil ajustada (DANE) X 1000 NV (DANE 2013)</t>
  </si>
  <si>
    <t>Tasa de mortalidad por EDA en menores de 5 años  X 100.000 Menores de 5 años</t>
  </si>
  <si>
    <t>% de autorizaciones de servicios de salud se hace de manera oportuna</t>
  </si>
  <si>
    <t xml:space="preserve">% de prestadores de servicios de salud con visitas de verificación </t>
  </si>
  <si>
    <t>% de asistencia técnica y seguimiento a los prestadores públicos en riesgo financiero</t>
  </si>
  <si>
    <t>Gestionados y/o cofinanciados  proyectos estratégicos  para mejoramiento de infraestructura y Dotación de la Red de Servicios de Salud.</t>
  </si>
  <si>
    <t>% Cobertura en aseguramiento en salud</t>
  </si>
  <si>
    <t>% de cumplimiento de mesas de trabajo según disposiciones de MSPS</t>
  </si>
  <si>
    <t>% de acciones de IVC (Municipios )</t>
  </si>
  <si>
    <t>Sede construida y dotada</t>
  </si>
  <si>
    <t>% implementación de plan de comunicación</t>
  </si>
  <si>
    <t>% ejecución del Plan financiero</t>
  </si>
  <si>
    <t>% de cumplimiento del Plan de fortalecimiento laboral en IDSN</t>
  </si>
  <si>
    <t>% de municipios notificando al SIVIGILA</t>
  </si>
  <si>
    <t>% Visitas de IVC y asistencia técnica</t>
  </si>
  <si>
    <t>Aseguramiento de la Prestación de los Servicios de Agua Potable y Saneamiento y Desarrollo Institucional</t>
  </si>
  <si>
    <t>Ampliar la cobertura de la prestación de los servicios de acueducto, alcantarillado y aseo en el área urbana y en el área rural</t>
  </si>
  <si>
    <t>Incrementar la cobertura acueducto sector urbano</t>
  </si>
  <si>
    <t>% de cobertura</t>
  </si>
  <si>
    <t xml:space="preserve">No. De proyectos ejecutados </t>
  </si>
  <si>
    <t>Incrementar la cobertura en acueducto rural</t>
  </si>
  <si>
    <t>Incrementar la cobertura en alcantarillado urbano</t>
  </si>
  <si>
    <t>Incrementar la cobertura en alcantarillado rural</t>
  </si>
  <si>
    <t>Porcentaje (%)</t>
  </si>
  <si>
    <t>No. De proyectos ejecutados en PTAP sector URBANO</t>
  </si>
  <si>
    <t>Garantizar la conservación y ahorro del recurso hídrico</t>
  </si>
  <si>
    <t>Apoyados los municipios para el cumplimiento de la normatividad ambiental asociada a la prestación de los servicios públicos de agua potable y saneamiento</t>
  </si>
  <si>
    <t>Formulados, reformulados o actualizados  documentos de planeación ambiental municipal  para el uso eficiente y ahorro del agua</t>
  </si>
  <si>
    <t>Incrementado  el numero de personas del sector rural con acceso a agua segura con soluciones NO convencionales</t>
  </si>
  <si>
    <t>Incrementado el numero de personas del sector rural con acceso a soluciones no convencionales para el manejo de excretas y/o aguas residuales</t>
  </si>
  <si>
    <t>Tasa de Cobertura Bruta. Tasa de Cobertura Neta</t>
  </si>
  <si>
    <t xml:space="preserve">Implementada una ruta de garantía para la transición de niños y niñas al sistema educativo </t>
  </si>
  <si>
    <t xml:space="preserve">Disminuida la tasa de deserción escolar interanual </t>
  </si>
  <si>
    <t>Tasa de deserción interanual</t>
  </si>
  <si>
    <t>Implementado el Programa de Alimentación Escolar (PAE)</t>
  </si>
  <si>
    <t>Población atendida.</t>
  </si>
  <si>
    <t>Reducida la tasa de analfabetismo entre 15 a 24 años, garantizando la permanencia educativa en los ciclos 20 y 21</t>
  </si>
  <si>
    <t>Tasa de analfabetismo</t>
  </si>
  <si>
    <t>ND</t>
  </si>
  <si>
    <t>Nº de personas formadas</t>
  </si>
  <si>
    <t>NIÑEZ: PRIMERA INFANCIA E INFANCIA</t>
  </si>
  <si>
    <t>PROGRAMA</t>
  </si>
  <si>
    <t>Tasa de incidencia en rabia</t>
  </si>
  <si>
    <t>Aumentada la cobertura de vacunación antirrábica</t>
  </si>
  <si>
    <t>% de municipios con la EGI en zoonosis</t>
  </si>
  <si>
    <t>Incidir en el aumento de la calidad de agua en el Departamento</t>
  </si>
  <si>
    <t>% de cobertura total</t>
  </si>
  <si>
    <t>% toma de muestras</t>
  </si>
  <si>
    <t>Operando el Consejo Territorial de salud ambiental COTSA</t>
  </si>
  <si>
    <t>% de toma de muestras</t>
  </si>
  <si>
    <t xml:space="preserve">% de establecimientos </t>
  </si>
  <si>
    <t>SALUD AMBIENTAL</t>
  </si>
  <si>
    <t>VIDA SALUDABLE Y CONDICIONES NO TRASMISIBLES</t>
  </si>
  <si>
    <t xml:space="preserve">% de casos presentados </t>
  </si>
  <si>
    <t>No. de municipios con el modelo implementado vinculando la estrategia 4x4</t>
  </si>
  <si>
    <t>Disminuida la mortalidad por Diabetes Meillitus</t>
  </si>
  <si>
    <t>tasa de mortalidad por diabetes por 100.000 habitantes</t>
  </si>
  <si>
    <t>7.5</t>
  </si>
  <si>
    <t>Contribuir a la gestión integral de los riesgos asociados a la salud mental y la convivencia social</t>
  </si>
  <si>
    <t>7.6 
(DANE 2012)</t>
  </si>
  <si>
    <t xml:space="preserve">Reducida la Tasa de incidencia de violencia intrafamiliar </t>
  </si>
  <si>
    <t>Tasa de incidencia de violencia intrafamiliar por 100.000 hbt</t>
  </si>
  <si>
    <t>No, de municipios con implementación y seguimiento del modelo de atención primaria y salud mental</t>
  </si>
  <si>
    <t>Tasa de mortalidad por suicidio por 100,000 hbt</t>
  </si>
  <si>
    <t>Apoyados municipios en la implementación de la estrategia centros de escucha</t>
  </si>
  <si>
    <t>3,14     (2014)</t>
  </si>
  <si>
    <t>Disminuida en un 50% las muertes infantiles registradas por causas asociadas a desnutrición</t>
  </si>
  <si>
    <t>Mejorado el nivel de aprovechamiento y utilización biológica de los alimentos</t>
  </si>
  <si>
    <t>Mejorada la duración de lactancia materna exclusiva en menores de 6 meses</t>
  </si>
  <si>
    <t>Conformada y funcionando la red de donantes del banco de leche humana del Hospital Universitario Departamental de Nariño</t>
  </si>
  <si>
    <t xml:space="preserve">No, de Municipios con Planes Municipales de Seguridad Alimentaria y Nutricional implementados </t>
  </si>
  <si>
    <t>Disminuida Prevalencia de desnutrición global en menores de 5 años</t>
  </si>
  <si>
    <t>Mantenido por debajo de 10% la proporción de bajo peso al nacer</t>
  </si>
  <si>
    <t>Tasa de mortalidad por VIH/SIDA por 100.000 hbts</t>
  </si>
  <si>
    <t>Mantenida la Tasa de mortalidad por VIH/SIDA</t>
  </si>
  <si>
    <t>61.3</t>
  </si>
  <si>
    <t>53.3</t>
  </si>
  <si>
    <t>Reducida la razón de mortalidad materna</t>
  </si>
  <si>
    <t>Reducido el porcentaje de transmisión materno infantil del VIH</t>
  </si>
  <si>
    <t>Reducida la incidencia de VIH/SIDA</t>
  </si>
  <si>
    <t>% de Incidencia de VIH/SIDA  x 100.000 habitantes</t>
  </si>
  <si>
    <t>Mantenida la Tasa de incidencia de Sífilis Congénita</t>
  </si>
  <si>
    <t>Mantenida la Letalidad de Morbimortalidad Materna Extrema (MME)</t>
  </si>
  <si>
    <t>Tasa de letalidad de Morbimortalidad Materna Extrema (MME)</t>
  </si>
  <si>
    <t>Aumentada la prueba voluntaria para VIH</t>
  </si>
  <si>
    <t xml:space="preserve">% de incremento de la prueba voluntaria de VIH </t>
  </si>
  <si>
    <t>Incrementada la cobertura de tratamiento antiretroviral en pacientes VIH</t>
  </si>
  <si>
    <t xml:space="preserve">Reducida la Tasa especifica de embarazos en adolecentes mujeres de 15 a 19 años </t>
  </si>
  <si>
    <t>Tasa especifica de embarazo entre 15 a 19 años x 1000 adolecentes</t>
  </si>
  <si>
    <t>Coordinada intersectorialmente la implementación del programa de educación sexual, basada en el ejercicio de derechos humanos, sexuales y reproductivos, desde un enfoque de género y diferencial</t>
  </si>
  <si>
    <t>% de instituciones educativas implementando el programa</t>
  </si>
  <si>
    <t>Incrementado el tamizaje para VIH a gestantes</t>
  </si>
  <si>
    <t>Incrementada la cobertura en el tratamiento de gestantes diagnosticadas con sífilis gestacional que han sido tratadas antes de la semana 17</t>
  </si>
  <si>
    <t>% de Cobertura</t>
  </si>
  <si>
    <t>% de eventos notificados</t>
  </si>
  <si>
    <t>Incrementadas las  notificaciones de eventos de violencia basado en género</t>
  </si>
  <si>
    <t>Incrementada la atención integral a víctimas de violencia basada en género</t>
  </si>
  <si>
    <t xml:space="preserve">% de eventos de violencia basada en genero reportados y con atención integral </t>
  </si>
  <si>
    <t>% de cumplimiento del Plan de Acción anual concertado por  comité consultivo de violencia</t>
  </si>
  <si>
    <t>Promover, generar y desarrollar medios y mecanismos para garantizar el ejercicio pleno y autónomo de los derechos sexuales y reproductivos de las personas, grupos y comunidades</t>
  </si>
  <si>
    <t>% de Instituciones Prestadoras de servicios de salud IPS públicas con Asistencia técnica</t>
  </si>
  <si>
    <t xml:space="preserve">Implementado el Reglamento Sanitario Internacional 2005 </t>
  </si>
  <si>
    <t>No, de hospitales con cumplimiento del estándar de suministro de sangre y componentes sanguíneos seguros</t>
  </si>
  <si>
    <t>Preparada la red pública para la respuesta con eficiencia ante emergencias y desastres</t>
  </si>
  <si>
    <t>% de instituciones de la red pública de salud preparadas para la atención de emergencias y desastres</t>
  </si>
  <si>
    <t>No. De direcciones locales de salud con planes de respuesta del sector salud ante eventos de emergencia o desastre</t>
  </si>
  <si>
    <t>Formulado o actualizado los  planes de respuesta del sector salud</t>
  </si>
  <si>
    <t>Incrementada la cobertura de vacunación con esquema completo</t>
  </si>
  <si>
    <t>% de cobertura anual de vacunación con esquema completo</t>
  </si>
  <si>
    <t>BCG 90%
Pentavalente  3:
  91%
SRP 94.5%</t>
  </si>
  <si>
    <t>Reducida la tasa de letalidad por Tosferina</t>
  </si>
  <si>
    <t>Tasa de Letalidad por Tosferina  x 100.000 habitantes</t>
  </si>
  <si>
    <t>Mantenido el Porcentaje de personas curadas de Tuberculosis pulmonar</t>
  </si>
  <si>
    <t>% de personas curadas de Tuberculosis pulmonar</t>
  </si>
  <si>
    <t xml:space="preserve">% de avance de la implementación de la estrategia </t>
  </si>
  <si>
    <t>Tasa de Letalidad por Dengue</t>
  </si>
  <si>
    <t>Tasa de mortalidad por infección respiratoria aguda  x 100.000 habitantes menores de 5 años</t>
  </si>
  <si>
    <t xml:space="preserve">% de implementación del plan </t>
  </si>
  <si>
    <t>realizada asistencia técnica y seguimiento a los prestadores públicos en riesgo financiero, Decreto 2193, planes de mantenimiento hospitalario</t>
  </si>
  <si>
    <t>Implementado el modelo integral de atención en salud basado en la estrategia de atención primaria en salud en municipios del departamento</t>
  </si>
  <si>
    <t>Aumentar la cobertura de aseguramiento en salud</t>
  </si>
  <si>
    <t>% implementación del Sistema de Gestión del Riesgo en las Aseguradoras</t>
  </si>
  <si>
    <t>Construida la nueva sede para funcionamiento de IDSN</t>
  </si>
  <si>
    <t>Formulado e Implementado el plan de comunicación</t>
  </si>
  <si>
    <t>formulado e implementado el Plan de saneamiento fiscal y financiero</t>
  </si>
  <si>
    <t>Formulado e implementado del Plan de fortalecimiento del talento humano en IDSN</t>
  </si>
  <si>
    <t>% desempeño integral de Plan Territorial de Salud Municipal.</t>
  </si>
  <si>
    <t>% desempeño integral de Plan Territorial de Salud EAPB.</t>
  </si>
  <si>
    <t>Formulado, implementado y con seguimiento del Plan de intervenciones Colectivas -PIC-.</t>
  </si>
  <si>
    <t xml:space="preserve">Aumentado la integración y validación de los aplicativos con suficiencia , calidad  y seguridad de información para el reporte al SISPRO. </t>
  </si>
  <si>
    <t>Mantenida las direcciones territoriales en salud con Análisis de Situación de  Salud para su población captada</t>
  </si>
  <si>
    <t>Actualizado y  publicado documento ASIS  en el repositorio institucional digital del Ministerio de Salud y Protección Social por parte Departamento y Municipios</t>
  </si>
  <si>
    <t>% De ASIS actualizado y Publicados</t>
  </si>
  <si>
    <t>Realizadas visitas de IVC /asistencia técnica a la red departamental de laboratorios y red de sangre</t>
  </si>
  <si>
    <t>Aumentado el grado de satisfacción del clima organizacional del IDSN</t>
  </si>
  <si>
    <t>% de aplicativos integrados</t>
  </si>
  <si>
    <t>Constituido y funcionando el Comité de investigaciones en salud</t>
  </si>
  <si>
    <t>% de cumplimiento de las metas de producto incluidas en Plan Territorial de salud y Plan de acción de la dimensión de salud y ámbito laboral por municipio</t>
  </si>
  <si>
    <t>Mantener la Incidencia de accidentalidad en el trabajo del sector formal calificado</t>
  </si>
  <si>
    <t>Incrementar la notificación de Incidencia de accidentalidad en el trabajo del sector informal.</t>
  </si>
  <si>
    <t>% de  Implementación del plan</t>
  </si>
  <si>
    <t>Incrementada la identificación de enfermedades relacionadas con el trabajo</t>
  </si>
  <si>
    <t>Incidencia de enfermedades relacionadas con el trabajo formal * 1000 trabajadores</t>
  </si>
  <si>
    <t>Realizada acciones de promoción y prevención en salud dirigida a población trabajadora informal</t>
  </si>
  <si>
    <t xml:space="preserve">Reducida la tasa de mortalidad en infancia y primera infancia </t>
  </si>
  <si>
    <t>Mantenida  la Tasa de mortalidad por EDA en menores de 5 años  X 100.000 Menores de 5 años</t>
  </si>
  <si>
    <t>Adoptada e implementada la Política Pública Departamental de Envejecimiento y Vejez en temas de salud</t>
  </si>
  <si>
    <t>No. de planes ambientales municipales formulados, reformulados o actualizados</t>
  </si>
  <si>
    <t>Formulados, reformulados o actualizados documentos de planeación ambiental municipal  para el manejo de vertimientos</t>
  </si>
  <si>
    <t>No de municipios con planes ambientales actualizados</t>
  </si>
  <si>
    <t>Numero de comités conformados y en funcionamiento</t>
  </si>
  <si>
    <t>No de informes realizados y socializados</t>
  </si>
  <si>
    <t>No de talleres realizados</t>
  </si>
  <si>
    <t>No de prestadores fortalecidos</t>
  </si>
  <si>
    <t>SUBPROGRAMAS</t>
  </si>
  <si>
    <t>No. de municipios asesorados en la implementación de políticas</t>
  </si>
  <si>
    <t>% de municipios asegurados en la prestación de los servicios públicos de Agua Potable y Saneamiento Básico.</t>
  </si>
  <si>
    <t xml:space="preserve">% de municipios capacitados </t>
  </si>
  <si>
    <t>Ejecutados proyectos de inversión en infraestructura en acueducto sector urbano</t>
  </si>
  <si>
    <t>Ejecutados proyectos de inversión en infraestructura en acueducto sector rural</t>
  </si>
  <si>
    <t>Ejecutados proyectos de inversión en infraestructura en alcantarillado sector urbano</t>
  </si>
  <si>
    <t>Ejecutados proyectos de inversión en infraestructura en alcantarillado sector rural</t>
  </si>
  <si>
    <t>Ejecutados proyectos de Plantas de Tratamiento de Agua Potable (PTAP) en el sector URBANO</t>
  </si>
  <si>
    <t>Ejecutados  proyectos de intervención en comunidades rurales, para mejorar la disposición de excretas y/o aguas residuales</t>
  </si>
  <si>
    <t xml:space="preserve">Implementado un sistema de seguimiento y transparencia de la evaluación.
</t>
  </si>
  <si>
    <t>A+=1
A= 25
B= 81
C= 64
D= 33</t>
  </si>
  <si>
    <t>A+=3
A=35
B=90
C=76
D=21</t>
  </si>
  <si>
    <t>Primaria 4.9
Secundaria 5.0
Media 5.5</t>
  </si>
  <si>
    <t>Primaria 5.3
Secundaria 5.4
Media 5.9</t>
  </si>
  <si>
    <t>% de implementación del Plan</t>
  </si>
  <si>
    <t>Fortalecer el programa de educación inicial con atención integral a niños y niñas de primera infancia.</t>
  </si>
  <si>
    <t>Implementado el Modelo de Gestión de Educación Inicial.</t>
  </si>
  <si>
    <t>% de implementación del sistema</t>
  </si>
  <si>
    <t>% de implementación</t>
  </si>
  <si>
    <t>No de proyectos gestionados e implementados</t>
  </si>
  <si>
    <t>Gestionados proyectos culturales ante distintas instancias de cooperación del sector público, privado y cooperación internacional</t>
  </si>
  <si>
    <t>No de proyectos gestionados</t>
  </si>
  <si>
    <t>Dotadas bibliotecas públicas con salas infantiles de lectura y escritura</t>
  </si>
  <si>
    <t xml:space="preserve">Dinamizadas estrategias pedagógicas para el fomento de la lectura y escritura en las bibliotecas públicas </t>
  </si>
  <si>
    <t>Fortalecidos los planes especiales de salvaguardia y proyectos relacionados con las declaratorias de la UNESCO</t>
  </si>
  <si>
    <t>No de estrategias implementadas</t>
  </si>
  <si>
    <t>No de planes fortalecidos</t>
  </si>
  <si>
    <t>% Política pública implementada</t>
  </si>
  <si>
    <t>Ruta conformada</t>
  </si>
  <si>
    <t>Implementada la Educación en emergencia, por eventos de conflicto armado y fenómenos naturales</t>
  </si>
  <si>
    <t xml:space="preserve">%  población atendida </t>
  </si>
  <si>
    <t>% Población atendida.</t>
  </si>
  <si>
    <t xml:space="preserve">Elaborados  estudios de verificación de las plantas de tratamiento de agua potable </t>
  </si>
  <si>
    <t xml:space="preserve">No  de estudios de verificación realizados </t>
  </si>
  <si>
    <t>Ejecutados  proyectos de inversión en infraestructura para la construcción o montaje de plantas o sistemas convencionales o no convencionales de tratamiento de aguas residuales  para las cabeceras urbanas o centros rurales nucleados</t>
  </si>
  <si>
    <t>No. De personas del sector rural con acceso a agua segura con soluciones No convencionales</t>
  </si>
  <si>
    <t>Ejecutados  proyectos de intervención en comunidades rurales, para el mejoramiento de la calidad del agua a través de soluciones No Convencionales</t>
  </si>
  <si>
    <t>Planeación 
Subsecretaría de Economía  Regional y Agua Potable</t>
  </si>
  <si>
    <t>No de Rutas asesoradas y conformadas.</t>
  </si>
  <si>
    <t>Casa de la Mujer Implementada y funcionando.</t>
  </si>
  <si>
    <t>Un Comité conformado y funcionando.</t>
  </si>
  <si>
    <t>Una mesa interinstitucional.</t>
  </si>
  <si>
    <t>% de estudiantes que hacen transito del ICBF al sistema educativo</t>
  </si>
  <si>
    <t>FORTALECIMIENTO A LA AUTORIDAD SANITARIA</t>
  </si>
  <si>
    <t xml:space="preserve">No. de Municipios con ambientes amigables </t>
  </si>
  <si>
    <t xml:space="preserve">Fortalecidos y/o creados los centros DIA y los centros de bienestar del adulto mayor en los municipios focalizados del Departamento. </t>
  </si>
  <si>
    <t>Nº de municipios con Centros de Bienestar creados</t>
  </si>
  <si>
    <t>No. de grupos asociativos fortalecidos</t>
  </si>
  <si>
    <t>Acto administrativo de aprobación</t>
  </si>
  <si>
    <t>No. de municipios con estrategias implementadas</t>
  </si>
  <si>
    <t>Nº de procesos implementados</t>
  </si>
  <si>
    <t xml:space="preserve">Nº de procesos fortalecidos </t>
  </si>
  <si>
    <t>No de personas y cuidadores formados</t>
  </si>
  <si>
    <t>No. de Personas capacitadas .</t>
  </si>
  <si>
    <t>No. de personas capacitadas.</t>
  </si>
  <si>
    <t>Implementadas instancias de participación del Adulto Mayor para la garantía del cumplimiento de la política publica, en el marco de un Gobierno Abierto.</t>
  </si>
  <si>
    <t>Nº de instancias implementadas</t>
  </si>
  <si>
    <t>No. de Centros DIA  creados</t>
  </si>
  <si>
    <t>Gestionada  la creación de bancos solidarios desde la  innovación social, por medio del acompañamiento al adulto mayor de ciudadanos y ciudadanas voluntarios.</t>
  </si>
  <si>
    <t>No. de Bancos de Solidaridad gestionados</t>
  </si>
  <si>
    <t>Fortalecidos  los grupos asociativos de adulto mayor en emprendimiento productivo y generación de ingresos bajo una economía colaborativa y solidaria.</t>
  </si>
  <si>
    <t>Desarrollado el proceso de implementación de la estampilla pro adulto mayor en el departamento de Nariño, de conformidad con la ley 1276 de 2009.</t>
  </si>
  <si>
    <t>% Política publica implementada.</t>
  </si>
  <si>
    <t>Promovidas estrategias de innovación social para la formación integral, el deporte, recreación y el aprovechamiento del tiempo libre.</t>
  </si>
  <si>
    <t>Diseñados e implementados  proyectos  en torno al afecto y prioridad de los derechos de los adolescentes y jóvenes en el marco de la innovación social.</t>
  </si>
  <si>
    <t>Nº de proyectos diseñados e implementados</t>
  </si>
  <si>
    <t>N°  de procesos operando</t>
  </si>
  <si>
    <t>Diseñada e implementada una estrategia para la prevención de  la explotación sexual de adolescentes y jóvenes con énfasis en el municipio de Tumaco e Ipiales.</t>
  </si>
  <si>
    <t>% de implementación de la estrategia</t>
  </si>
  <si>
    <t>% de ejecución del convenio</t>
  </si>
  <si>
    <t xml:space="preserve">% de cofinanciación </t>
  </si>
  <si>
    <t>Fortalecida la capacidad y la articulación interinstitucional en los niveles departamental y municipal en temas de adolescencia y juventud en el marco de un gobierno abierto e innovación social.</t>
  </si>
  <si>
    <t xml:space="preserve">Nº de municipios con asistencia técnica </t>
  </si>
  <si>
    <t>% de ejecución del plan de acción del Comité departamental de Adolescencia y juventud</t>
  </si>
  <si>
    <t>No. de Albergues funcionando.</t>
  </si>
  <si>
    <t>No. de iniciativas beneficiadas.</t>
  </si>
  <si>
    <t>No. de municipios fortalecidos</t>
  </si>
  <si>
    <t>Un Observatorio de Asuntos de Género, implementado y funcionando.</t>
  </si>
  <si>
    <t>Nº de instancias fortalecidas</t>
  </si>
  <si>
    <t>No. de Mujeres Indígenas, Afro colombianas, ROM y Mestizas que participan del proceso.</t>
  </si>
  <si>
    <t>% de Mujeres atendidas</t>
  </si>
  <si>
    <t xml:space="preserve">No. De municipios </t>
  </si>
  <si>
    <t>% de consejos fortalecidos</t>
  </si>
  <si>
    <t>N. de Municipios con instancias de participación conformadas y/o fortalecidas</t>
  </si>
  <si>
    <t>Apoyados municipios en la implementación de rutas para la prevención y atención del maltrato infantil, abuso sexual, violencia intrafamiliar, trabajo infantil  y peores formas de trabajo infantil.</t>
  </si>
  <si>
    <t>No de municipios apoyados en la implantación de rutas</t>
  </si>
  <si>
    <t>Nº de municipios con asistencia técnica</t>
  </si>
  <si>
    <t>No. De CDI</t>
  </si>
  <si>
    <t xml:space="preserve">Formulado  y presentado ante entidades competentes el Plan de Transporte Escolar Caminos Seguros </t>
  </si>
  <si>
    <t>Plan formulado y presentado</t>
  </si>
  <si>
    <t xml:space="preserve">Garantizado el acceso y la permanencia de estudiantes en el sistema educativo </t>
  </si>
  <si>
    <t>Programa elaborado y gestionado</t>
  </si>
  <si>
    <t>% de población vulnerable atendida en el servicio educativo</t>
  </si>
  <si>
    <t>Asesorada la construcción de Planes Escolares de Gestión de Riesgo en municipios priorizados</t>
  </si>
  <si>
    <t>Asesoría y capacitación de la comunidad deportiva, recreativa y de actividad física en el departamento de Nariño.</t>
  </si>
  <si>
    <t>N° de Juegos realizados</t>
  </si>
  <si>
    <t xml:space="preserve">N° de escenarios deportivos,  recreativos y de actividad física construidos y  adecuados </t>
  </si>
  <si>
    <t xml:space="preserve">Fortalecimiento y asistencia técnica a ligas deportivas en eventos federativos a nivel nacional e internacional </t>
  </si>
  <si>
    <t>Apoyo a deportistas con asistencia  integral  (fisioterapia, psicología, nutrición)</t>
  </si>
  <si>
    <t xml:space="preserve">N° de medallas </t>
  </si>
  <si>
    <t xml:space="preserve">Fortalecido el programa de educación inicial.
</t>
  </si>
  <si>
    <t>Reorganizados los establecimientos educativos en Instituciones, Centros y Sedes Educativas del Departamento de Nariño.</t>
  </si>
  <si>
    <t>Fortalecida la capacidad organizacional de la Secretaria de Educación Departamental.</t>
  </si>
  <si>
    <t xml:space="preserve">Mejorada la evaluación la Secretaria de Educación por parte del Ministerio de Educación Nacional.  </t>
  </si>
  <si>
    <t>Posición 15 de 95 Entidades Territoriales.</t>
  </si>
  <si>
    <t>Posición 13 de 95 Entidades Territoriales.</t>
  </si>
  <si>
    <t>COBERTURA</t>
  </si>
  <si>
    <t>Gestionados convenios que permitan la implementación de  jornadas escolares complementarias en establecimientos educativos.</t>
  </si>
  <si>
    <t>Focalizados municipios para la formación de  docentes y directivos docentes en estrategias educativas de prevención del reclutamiento forzado a la población escolar</t>
  </si>
  <si>
    <t>Focalizados municipios para formación de docentes y directivos docentes en educación en riesgo de Minas Antipersonas</t>
  </si>
  <si>
    <t>Socializada la ruta para contrarrestar el Trabajo Infantil</t>
  </si>
  <si>
    <t>Garantizada  la educación de adultos por ciclos para población que se encuentra por fuera del sistema educativo.</t>
  </si>
  <si>
    <t xml:space="preserve">% de Implementación del Sistema de seguimiento establecido.
</t>
  </si>
  <si>
    <t>CALIDAD</t>
  </si>
  <si>
    <t xml:space="preserve">
Fortalecidos los Establecimientos Educativos con ambientes de aprendizaje en paz y convivencia. 
</t>
  </si>
  <si>
    <t xml:space="preserve">% de docentes formados </t>
  </si>
  <si>
    <t>% de implementación del MGEI en la SED Nariño</t>
  </si>
  <si>
    <t>Implementado, en municipios focalizados,  el Sistema de Seguimiento Niño a Niño.</t>
  </si>
  <si>
    <t>Elaborado el estudio técnico del proceso de institucionalización.</t>
  </si>
  <si>
    <t>ADMINISTRATIVA Y FINANCIERA</t>
  </si>
  <si>
    <t>Ajustados los PEI de las Instituciones Educativas reorganizadas acorde al proceso de institucionalización aprobado por Ministerio de Educación Nacional.</t>
  </si>
  <si>
    <t>Reorganizada la planta de personal conforme al proceso de institucionalización aprobado por Ministerio de Educación Nacional.</t>
  </si>
  <si>
    <t>Cualificada la planta de personal adscrita a la Secretaria de Educación Departamental.</t>
  </si>
  <si>
    <t xml:space="preserve">Elaborado el estudio técnico de cargas laborales en la sede administrativa de la Secretaria de Educación del departamento. </t>
  </si>
  <si>
    <t>Recertificados los procesos del Sistema de Gestión de Calidad de la Secretaria de Educación departamento.</t>
  </si>
  <si>
    <t>Ajustado, implementado y evaluado al plan de asistencia técnica.</t>
  </si>
  <si>
    <t>Apoyar los procesos de fortalecimiento institucional y transformación empresarial a prestadores de servicios públicos domiciliarios de agua potable y saneamiento básico en el departamento de Nariño.</t>
  </si>
  <si>
    <t>Implementar la estrategia de intervención rural para mejorar las condiciones de acceso al agua potable y el saneamiento básico a través de sistemas no convencionales</t>
  </si>
  <si>
    <t>Ampliar la cobertura de abastecimiento de agua potable (IRC Sin Riesgo) en el sector urbano y rural.</t>
  </si>
  <si>
    <t>Incrementar la cobertura de abastecimiento de agua potable (IRCA Sin Riesgo) en las zonas urbanas</t>
  </si>
  <si>
    <t>Incrementar la cobertura de  abastecimiento de agua potable (IRCA Sin Riesgo)en las zonas rurales</t>
  </si>
  <si>
    <t>No. De proyectos ejecutados en PTAP y/o mejoramiento de la calidad del agua en el sector RURAL</t>
  </si>
  <si>
    <t>No. De personas del sector rural con acceso a soluciones no convencionales para el manejo de excretas y/o aguas residuales</t>
  </si>
  <si>
    <t>Secretaría de Recreación y Deporte</t>
  </si>
  <si>
    <t>Inversiones en Infraestructura en Agua Potable y Saneamiento Básico</t>
  </si>
  <si>
    <t>Incrementar el porcentaje de disposición de residuos de forma adecuada en el departamento</t>
  </si>
  <si>
    <t>Fortalecidas las instancias municipales y departamental  de participación de niños, niñas y adolescentes por la Paz, en el marco de la estrategia de innovación social.</t>
  </si>
  <si>
    <t>Número de proyectos fortalecidos</t>
  </si>
  <si>
    <t>ADOLESCENCIA Y JUVENTUD</t>
  </si>
  <si>
    <t>Promovidos, conformados y operando procesos de  participación juvenil en el marco de un gobierno abierto.</t>
  </si>
  <si>
    <t xml:space="preserve">% de estrategia implementada </t>
  </si>
  <si>
    <t>Formulado y ejecutado el plan de implementación a 4 años de la  estrategia de protección  de derechos de niños, niñas, adolescentes y jóvenes en contextos de conflicto armado y violencias asociadas.</t>
  </si>
  <si>
    <t>Organizados y en funcionamiento los albergues de acogida  para atención de mujeres víctimas de violencia de género; con sus hijas e hijos, en los municipios focalizados y priorizados.</t>
  </si>
  <si>
    <t>Asesoradas y/o conformadas las rutas de atención para violencias basadas en género en el Departamento de Nariño desde un enfoque de innovación social.</t>
  </si>
  <si>
    <t>Fortalecidos  municipios con procesos de emprendimiento y autonomía económica liderados por  mujeres cabeza de familia, de acuerdo a su focalización y priorización Subregional; en el marco de una economía colaborativa.</t>
  </si>
  <si>
    <t>Fortalecidas las instancias de participación de mujeres en los ámbitos: departamental, sub regional y municipal, así como también la alianza indígena.</t>
  </si>
  <si>
    <t>Diseñada e Implementada la estrategia departamental de sensibilización de las familias, para la  corresponsabilidad  entre hombres y mujeres en el traba bajo del hogar en el marco de un proceso de Innovación Social.</t>
  </si>
  <si>
    <t xml:space="preserve"> Desarrollados proceso de formación en educación equitativa no sexista en articulación con la secretaria de educación e instancias de participación juvenil.</t>
  </si>
  <si>
    <t>Ejecutado el proceso de formación para la participación de las  mujeres nariñenses en la construcción de la Paz desde el Territorio, con un enfoque étnico-diferencial de innovación social; en articulación con la agenda de Paz.</t>
  </si>
  <si>
    <t>Diseñada  e implementada una estrategia de movilización social para la promoción y garantía de los derechos sexuales y reproductivos desde la perspectiva de género e inclusión social.</t>
  </si>
  <si>
    <t>Articulada la atención de mujeres victimas en el marco de la ley 1448 del 2013</t>
  </si>
  <si>
    <t>PROTECCIÓN DE DERECHOS E INCLUSIÓN SOCIAL DE LA POBLACIÓN CON DISCAPACIDAD</t>
  </si>
  <si>
    <t>Promover procesos de educación inclusiva desarrollados por la secretaria de educación departamental, en el marco de la innovación social.</t>
  </si>
  <si>
    <t>Fortalecido el Comité departamental de discapacidad para el seguimiento al cumplimiento  de la política pública.</t>
  </si>
  <si>
    <t>ADULTO MAYOR</t>
  </si>
  <si>
    <t>Implementados ambientes amables  para  personas mayores, como estrategia para la recreación, la cultura y el ocio productivo.</t>
  </si>
  <si>
    <t>Diseñada  e implementada una estrategia de prevención de violencia sexual para adulto mayor.</t>
  </si>
  <si>
    <t>No. Proyectos fortalecidos</t>
  </si>
  <si>
    <t xml:space="preserve">Ampliada la cobertura de la participación  de todos los sectores poblacionales en  los programas y actividades deportivas, recreativas y de actividad física en el departamento de Nariño  </t>
  </si>
  <si>
    <t xml:space="preserve">Realizados anualmente los juegos Supérate Intercolegiados involucrando a  40000 niños, niñas y adolescentes </t>
  </si>
  <si>
    <t>Ejecutados   los programas  de atención a población especial (Campamentos Juveniles,  Nuevo Comienzo, Deporte social comunitario, Discapacidad, niñez y  juventud)</t>
  </si>
  <si>
    <t>N° de municipios participantes</t>
  </si>
  <si>
    <t>Participación de deportistas en los  juegos deportivos Nacionales y paranacionales 2019</t>
  </si>
  <si>
    <t xml:space="preserve">Ubicado al departamento de Nariño entre los 15 primeros lugares en los juegos nacionales y paranacioanles </t>
  </si>
  <si>
    <t>Ofertar una educación  con calidad y pertinencia  a la población Afro e Indígena a través de modelos etnoeducativos.</t>
  </si>
  <si>
    <t>Fortalecer el proyecto de vida de los estudiantes mediante programas de bilingüismo articulado con proyectos productivos.</t>
  </si>
  <si>
    <t>Mejorado el índice sintético global en el Departamento</t>
  </si>
  <si>
    <t xml:space="preserve">Índice Sintético de Calidad                
                          </t>
  </si>
  <si>
    <t>Implementada la Universidad de Libre Aprendizaje</t>
  </si>
  <si>
    <t xml:space="preserve">
 N° de establecimientos educativos fortalecidos con el programa de educación inicial.
</t>
  </si>
  <si>
    <t>% de formulación e implementación del proceso de institucionalización aprobada por el Ministerio de Educación Nacional.</t>
  </si>
  <si>
    <t>Socialización y sensibilización en el componente educativo de las campañas interinstitucionales de prevención del uso de la pólvora.</t>
  </si>
  <si>
    <t>Socializada la ruta de atención educativa para adolescentes que ingresan al sistema de responsabilidad penal</t>
  </si>
  <si>
    <t>No. De Directivos y  Docentes en procesos de evaluación de desempeño</t>
  </si>
  <si>
    <t>Fortalecidas las Instituciones Educativas  con jornada única en el componente pedagógico</t>
  </si>
  <si>
    <t>Implementado en instituciones educativas de Jornada Única, focalizadas por el Ministerio de Educación Nacional en el proyecto Pásate a la Biblioteca Escolar</t>
  </si>
  <si>
    <t>Implementados programas definidos por el Ministerio de Educación Nacional, a través de la ejecución de los proyectos pedagógicos transversales.</t>
  </si>
  <si>
    <t>Implementado un Plan Territorial de Formación Docente.</t>
  </si>
  <si>
    <t>Ampliación del programa Noveno a Décimo con excelencia en 5 nuevas IE de los municipios no certificados de Nariño</t>
  </si>
  <si>
    <t>No. De IE vinculadas al programa "Noveno a Décimo con Excelencia"</t>
  </si>
  <si>
    <t>No. de estudiantes formados</t>
  </si>
  <si>
    <t>Ofertados portafolios de formación informal a través de la Universidad de Libre Aprendizaje</t>
  </si>
  <si>
    <t>% del estudio técnico elaborado y presentado al Ministerio de Educación Nacional.</t>
  </si>
  <si>
    <t>% de instituciones Educativas con PEI ajustados.</t>
  </si>
  <si>
    <t>% de planta de personal distribuida de acuerdo a las necesidades de la prestación del servicio educativo.</t>
  </si>
  <si>
    <t xml:space="preserve">Construido y dotado el archivo de gestión documental de la sede administrativa de la Secretaria de Educación del departamento.  </t>
  </si>
  <si>
    <t>Propiciados ambientes de sana convivencia, esparcimiento y sentido de pertinencia, a través de actividades realizadas con  la planta de personal adscritos a la Secretaria de Educación departamental.</t>
  </si>
  <si>
    <t>% de implementación y evaluación del plan de asistencia técnica.</t>
  </si>
  <si>
    <t>Numero de convenios celebrados</t>
  </si>
  <si>
    <t>No de familias nariñenses con viviendas mejoradas cualitativamente y/o con conexiones intradomiciliarias.</t>
  </si>
  <si>
    <t>No de viviendas  y/o con conexiones intradomiciliarias mejoradas</t>
  </si>
  <si>
    <t>No de convenios celebrados</t>
  </si>
  <si>
    <t xml:space="preserve">Dotadas bibliotecas públicas con ludotecas </t>
  </si>
  <si>
    <t>No. de relatos y narrativas creados y en circulación</t>
  </si>
  <si>
    <t>Gestionados e implementados  proyectos culturales  encaminados a la participación e inclusión social con enfoque poblacional</t>
  </si>
  <si>
    <t>Promovidos espacios para el diálogo, investigación, formación y concertación del sector cultural de Nariño alrededor de dinámicas sociales del departamento</t>
  </si>
  <si>
    <t>No de espacios promovidos</t>
  </si>
  <si>
    <t>No de proyectos apoyados</t>
  </si>
  <si>
    <t>Realizados  inventarios  de patrimonio cultural.</t>
  </si>
  <si>
    <t>No de inventarios  realizados</t>
  </si>
  <si>
    <t>No de investigaciones formuladas</t>
  </si>
  <si>
    <t>No. de proyectos apoyados</t>
  </si>
  <si>
    <t>Oficina de Cultura</t>
  </si>
  <si>
    <t>Diagnóstico realizado</t>
  </si>
  <si>
    <t>Comité creado e implementado</t>
  </si>
  <si>
    <t>Mejoradas viviendas y/o con conexiones intradomiciliarias para familias vulnerables del departamento de Nariño</t>
  </si>
  <si>
    <t>Implementado y en funcionamiento el observatorio  de asuntos de género para la recolección, análisis, interpretación y documentación de información acerca de la situación de las mujeres en el Departamento de Nariño, en el marco de innovación social.</t>
  </si>
  <si>
    <t>Avanzar en la implementación, seguimiento y evaluación de la Política Pública Departamental de Primera Infancia e Infancia "Nariño quiere a sus niños y niñas".</t>
  </si>
  <si>
    <t>% de la Política Pública Implementada</t>
  </si>
  <si>
    <t>Fortalecida la capacidad y la articulación interinstitucional e intersectorial de los Consejos Departamental y Municipales de Política Social  en el marco de un gobierno abierto.</t>
  </si>
  <si>
    <t>Articulado el acompañamiento técnico a los municipios para la formulación e implementación  de la ruta de atención integral a la primera infancia RIA, desde el enfoque diferencial,</t>
  </si>
  <si>
    <t>Apoyados  proyectos  para el fortalecimiento de  entornos protectores de niños, niñas y familias.</t>
  </si>
  <si>
    <t>Apoyados municipios para la atención integral de niños y niñas de primera infancia</t>
  </si>
  <si>
    <t>Número de municipios apoyados</t>
  </si>
  <si>
    <t>Avanzar en la implementación, seguimiento y evaluación de la política publica de adolescencia y juventud.</t>
  </si>
  <si>
    <t>Dar continuidad en la implementación de la política publica de adolescencia y juventud.</t>
  </si>
  <si>
    <t>Estrategia implementada</t>
  </si>
  <si>
    <t>Avanzar en la implementación, seguimiento, evaluación y transversalización de la Política Pública para la Equidad de las  Mujeres Nariñenses desde su diversidad étnica y cultural, en un Territorio de Construcción de Paz.</t>
  </si>
  <si>
    <t>Dar continuidad a la implementación y transversalización de la política pública de mujer y equidad de género.</t>
  </si>
  <si>
    <t>Garantizar la implementación de la política pública departamental para la diversidad sexual y de género.</t>
  </si>
  <si>
    <t>Implementada la  política pública departamental para la diversidad sexual y de género.</t>
  </si>
  <si>
    <t xml:space="preserve">Fortalecidos lideres y lideresas de población LGBTI en temas organizacionales, asociativos y de incidencia política, en el marco de innovación social. </t>
  </si>
  <si>
    <t>Avanzar en la implementación, seguimiento y evaluación de la política pública
departamental de discapacidad e inclusión social.</t>
  </si>
  <si>
    <t>Dar continuidad a la implementación de la política publica de discapacidad e inclusión social.</t>
  </si>
  <si>
    <t>Fortalecido el sistema de registro de localización y caracterización de la población con discapacidad.</t>
  </si>
  <si>
    <t>Sistema fortalecido</t>
  </si>
  <si>
    <t>Impulsados  y promovidos  procesos de innovación social en cultura y arte, en el marco de la habilitación y rehabilitación para la PcD.</t>
  </si>
  <si>
    <t xml:space="preserve">Avanzar en la implementación, seguimiento y evaluación de la política pública
de envejecimiento y vejez del departamento de Nariño.
</t>
  </si>
  <si>
    <t xml:space="preserve">Dar continuidad a la implementación y de la política pública
de envejecimiento y vejez del departamento de Nariño.
</t>
  </si>
  <si>
    <t>No. META
RESULTADO</t>
  </si>
  <si>
    <t>MI</t>
  </si>
  <si>
    <t>MM</t>
  </si>
  <si>
    <t>MR</t>
  </si>
  <si>
    <t>TOTAL 
2016 - 2019</t>
  </si>
  <si>
    <t>TOTAL 
2016</t>
  </si>
  <si>
    <t>TOTAL 
2017</t>
  </si>
  <si>
    <t>TOTAL 
2018</t>
  </si>
  <si>
    <t>TOTAL 
2019</t>
  </si>
  <si>
    <t>META
 PROGRAMADA
2016</t>
  </si>
  <si>
    <t>META
 PROGRAMADA
2017</t>
  </si>
  <si>
    <t>META
 PROGRAMADA
2019</t>
  </si>
  <si>
    <t>METAS
 2016-2019</t>
  </si>
  <si>
    <t>META
 PROGRAMAD
2017</t>
  </si>
  <si>
    <t>META
 PROGRAMADA
2018</t>
  </si>
  <si>
    <t>S.G
 DE REGALIAS</t>
  </si>
  <si>
    <t>RECURSOS
NACION</t>
  </si>
  <si>
    <t>OTROS
RECURSOS</t>
  </si>
  <si>
    <t>2, 4</t>
  </si>
  <si>
    <t>4, 10</t>
  </si>
  <si>
    <t>3, 6</t>
  </si>
  <si>
    <t>3,6</t>
  </si>
  <si>
    <t>3, 6,11</t>
  </si>
  <si>
    <t>3, 11</t>
  </si>
  <si>
    <t>1, 3</t>
  </si>
  <si>
    <t>3, 10</t>
  </si>
  <si>
    <t>3, 5, 10</t>
  </si>
  <si>
    <t>3,5, 16</t>
  </si>
  <si>
    <t>3, 8</t>
  </si>
  <si>
    <t>1, 3, 10</t>
  </si>
  <si>
    <t>6, 11</t>
  </si>
  <si>
    <t>6, 16</t>
  </si>
  <si>
    <t>3, 6, 11</t>
  </si>
  <si>
    <t>6, 15</t>
  </si>
  <si>
    <t>1, 11</t>
  </si>
  <si>
    <t>1, 11, 17</t>
  </si>
  <si>
    <t>11, 17</t>
  </si>
  <si>
    <t>4, 11</t>
  </si>
  <si>
    <t>10, 11</t>
  </si>
  <si>
    <t>11, 10</t>
  </si>
  <si>
    <t>8,10,16</t>
  </si>
  <si>
    <t>3, 4,10,</t>
  </si>
  <si>
    <t>3,10,11</t>
  </si>
  <si>
    <t>3, 4, 10</t>
  </si>
  <si>
    <t>3, 8, 10</t>
  </si>
  <si>
    <t>10, 16</t>
  </si>
  <si>
    <t>5, 10</t>
  </si>
  <si>
    <t>5, 9, 10, 16</t>
  </si>
  <si>
    <t>8, 10</t>
  </si>
  <si>
    <t>Tasa de cobertura bruta: Transición 62,20%; primaria 88,44%, secundaria 72,55%, media 46,36%.
Tasa de cobertura neta: transición 55,23%, primaria 68,16%, secundaria 50,41%, media 25.80%.</t>
  </si>
  <si>
    <t>$ GESTION 2016-2019</t>
  </si>
  <si>
    <t>$ GESTION 2016</t>
  </si>
  <si>
    <t>$ GESTION 2017</t>
  </si>
  <si>
    <t>$ GESTION 2018</t>
  </si>
  <si>
    <t>$ GESTION 2019</t>
  </si>
  <si>
    <t>$</t>
  </si>
  <si>
    <t>FUENTE</t>
  </si>
  <si>
    <t>Secretaría de Educación</t>
  </si>
  <si>
    <t>Instituto Departamental de Salud</t>
  </si>
  <si>
    <t>OBJETIVO</t>
  </si>
  <si>
    <t>DEPORTE, RECREACIÓN Y ACTIVIDAD FÍSICA</t>
  </si>
  <si>
    <t>LINEA BASE DPTAL 2015</t>
  </si>
  <si>
    <t>56000
(40.000 nuevos)</t>
  </si>
  <si>
    <t>96.000
(40.000 nuevos)</t>
  </si>
  <si>
    <t>136.000
(40.000 nuevos)</t>
  </si>
  <si>
    <t>176.000
(40.000 nuevos)</t>
  </si>
  <si>
    <t>4.000
(3.200 nuevos)</t>
  </si>
  <si>
    <t>176.000
(160.000 nuevos)</t>
  </si>
  <si>
    <t>4.000
(800 nuevos)</t>
  </si>
  <si>
    <t>1600
(800 nuevos)</t>
  </si>
  <si>
    <t>2.400
(800 nuevos)</t>
  </si>
  <si>
    <t>3.200
(800 nuevos)</t>
  </si>
  <si>
    <t>25.000
(20.000 nuevos)</t>
  </si>
  <si>
    <t>10.000
(5.000  nuevos)</t>
  </si>
  <si>
    <t>15.000
(5.000  nuevos)</t>
  </si>
  <si>
    <t>20.000
(5.000  nuevos)</t>
  </si>
  <si>
    <t>25.000
(5.000  nuevos)</t>
  </si>
  <si>
    <t>65.000
(52.000 nuevos)</t>
  </si>
  <si>
    <t>26.000
(13.000 nuevos)</t>
  </si>
  <si>
    <t>39.000
(13.000 nuevos)</t>
  </si>
  <si>
    <t>52.000
(13.000 nuevos)</t>
  </si>
  <si>
    <t>65.000
(13.000 nuevos)</t>
  </si>
  <si>
    <t>1
(0 nuevos)</t>
  </si>
  <si>
    <t>3.200
(2.400 nuevos)</t>
  </si>
  <si>
    <t>1.400
(600 nuevos)</t>
  </si>
  <si>
    <t>2.000
(600 nuevos)</t>
  </si>
  <si>
    <t>2.600
(600 nuevos)</t>
  </si>
  <si>
    <t>3.200
(600 nuevos)</t>
  </si>
  <si>
    <t>128
(64 nuevos)</t>
  </si>
  <si>
    <t>192
(64 nuevos)</t>
  </si>
  <si>
    <t>256
(64 nuevos)</t>
  </si>
  <si>
    <t>25
(20 nuevos)</t>
  </si>
  <si>
    <t>10
(5 nuevos)</t>
  </si>
  <si>
    <t>15
(5 nuevos)</t>
  </si>
  <si>
    <t>20
(5 nuevos)</t>
  </si>
  <si>
    <t>25
(5 nuevos)</t>
  </si>
  <si>
    <t>40
(20 nuevos)</t>
  </si>
  <si>
    <t>30
(5 nuevos)</t>
  </si>
  <si>
    <t>35
(5 nuevos)</t>
  </si>
  <si>
    <t>40
(5 nuevos)</t>
  </si>
  <si>
    <t>170
(136 nuevos)</t>
  </si>
  <si>
    <t>68
(34 nuevos)</t>
  </si>
  <si>
    <t>102
(34 nuevos)</t>
  </si>
  <si>
    <t>136
(34 nuevos)</t>
  </si>
  <si>
    <t>170
(34 nuevos)</t>
  </si>
  <si>
    <t>1.750
(1.400 nuevos)</t>
  </si>
  <si>
    <t>700
(350 nuevos)</t>
  </si>
  <si>
    <t>1.050
(350 nuevos)</t>
  </si>
  <si>
    <t>1.400
(350 nuevos)</t>
  </si>
  <si>
    <t>1.750
(350 nuevos)</t>
  </si>
  <si>
    <t>273.200
(237.600  nuevos)</t>
  </si>
  <si>
    <t>95.000
(59.400 nuevos)</t>
  </si>
  <si>
    <t>154.400
(59.400 nuevos)</t>
  </si>
  <si>
    <t>213.800
(59.400 nuevos)</t>
  </si>
  <si>
    <t>273.200
(59.400 nuevos)</t>
  </si>
  <si>
    <t>21.598
(10.000 nuevas)</t>
  </si>
  <si>
    <t>8.569
(5.000 nuevas)</t>
  </si>
  <si>
    <t>3
(2 nuevos)</t>
  </si>
  <si>
    <t>4
(1 nuevo)</t>
  </si>
  <si>
    <t>5
(1 nuevo)</t>
  </si>
  <si>
    <t>2
(1 nuevo)</t>
  </si>
  <si>
    <t>3
(1 nuevo)</t>
  </si>
  <si>
    <t>7
(5 nuevas)</t>
  </si>
  <si>
    <t>12
(5 nuevas)</t>
  </si>
  <si>
    <t>20
(8 nuevas)</t>
  </si>
  <si>
    <t>4700
(900 nuevos)</t>
  </si>
  <si>
    <t>4.025
(225 nuevos)</t>
  </si>
  <si>
    <t>4.250
(225 nuevos)</t>
  </si>
  <si>
    <t>4.475
(225 nuevos)</t>
  </si>
  <si>
    <t>4.700
(225 nuevos)</t>
  </si>
  <si>
    <t>2
(1 nueva)</t>
  </si>
  <si>
    <t>3
(1 nueva)</t>
  </si>
  <si>
    <t>4
(1 nueva)</t>
  </si>
  <si>
    <t>5
(1 nueva)</t>
  </si>
  <si>
    <t>5
(4 nuevas)</t>
  </si>
  <si>
    <t>30
(24 nuevos)</t>
  </si>
  <si>
    <t>12
(10 nuevos)</t>
  </si>
  <si>
    <t>%  de implementación del Plan de Gestión</t>
  </si>
  <si>
    <t>Fortalecida la Dirección  Departamental de Cultura</t>
  </si>
  <si>
    <t xml:space="preserve">Institucionalidad departamental de Cultura fortalecida  </t>
  </si>
  <si>
    <t>Conformados y operando espacios de participación de Cultura departamentales</t>
  </si>
  <si>
    <t>No. de espacios de participación de cultura departamentales conformados y operando</t>
  </si>
  <si>
    <t>Diseñado e implementado el Sistema de Información  Cultural de Nariño</t>
  </si>
  <si>
    <t>% de implementación del sistema de información cultural</t>
  </si>
  <si>
    <t>Adecuada, de manera colectiva, la infraestructura cultural del Departamento</t>
  </si>
  <si>
    <t>No. de bienes culturales con adecuación  en su infraestructura</t>
  </si>
  <si>
    <t>Implementado un plan para el reconocimiento y apoyo a procesos de investigación,  formación, creación y circulación cultural</t>
  </si>
  <si>
    <t>% de ejecución del plan</t>
  </si>
  <si>
    <t>No. de propuestas cofinanciadas</t>
  </si>
  <si>
    <t>No. de beneficiarios y  beneficiarias</t>
  </si>
  <si>
    <t>Implementado el Plan de Lectura y Escritura de Nariño</t>
  </si>
  <si>
    <t>Desarrollados proyectos encaminados al fomento de la lectura y escritura con enfoque poblacional y de inclusión social</t>
  </si>
  <si>
    <t xml:space="preserve">Formados  bibliotecarios y bibliotecarias  municipales en estrategias para la dinamización de las Bibliotecas Públicas. </t>
  </si>
  <si>
    <t>No de bibliotecarios y bibliotecarias formadas</t>
  </si>
  <si>
    <t xml:space="preserve">Implementada la Línea Editorial Nariño </t>
  </si>
  <si>
    <t>No de líneas editoriales implementadas</t>
  </si>
  <si>
    <t xml:space="preserve">Fomentar el emprendimiento cultural a través de una estrategia de relacionamiento político del sector cultural con el sector público, privado y cooperación internacional, para el intercambio de experiencias, capacidades y la gestión de proyectos que promuevan la  convivencia, reconciliación  e inclusión social, la transformación de conflictos, la construcción social de paz y la equidad de género.
</t>
  </si>
  <si>
    <t>% Estrategia de cooperación cultural implementada</t>
  </si>
  <si>
    <t>Desarrollados encuentros de cooperación cultural  a nivel departamental con participación de entidades del sector público, privado y cooperación internacional</t>
  </si>
  <si>
    <t>No. de encuentros de cooperación cultural desarrollados</t>
  </si>
  <si>
    <t>Gestionados e implementados  proyectos culturales  encaminados a promover la convivencia y reconciliación y la construcción social de paz</t>
  </si>
  <si>
    <t>Implementado laboratorio de innovación y emprendimiento del sector cultural que promueva acciones encaminadas a incidir en dinámicas  sociales  desde acciones artísticas y  culturales</t>
  </si>
  <si>
    <t xml:space="preserve">MI </t>
  </si>
  <si>
    <t>Implementada una estrategia de formación en emprendimiento e innovación cultural en el departamento de Nariño</t>
  </si>
  <si>
    <t xml:space="preserve">Fomentar la formación, creación y circulación de contenidos a partir de la implementación de la  Política Pública de Comunicación de Nariño </t>
  </si>
  <si>
    <t>Implementados los componentes de formación, producción y circulación de la Política Pública de Comunicación de Nariño</t>
  </si>
  <si>
    <t>Creados y circulando relatos y narrativas de Nariño</t>
  </si>
  <si>
    <t xml:space="preserve">Posicionar a Nariño como territorio de Patrimonios, fortaleciendo el conocimiento, la salvaguardia, la apropiación social y la difusión del Patrimonio Cultural y las Declaratorias Patrimoniales de la Humanidad que posee el Departamento.
</t>
  </si>
  <si>
    <t>Apoyados proyectos que implementen el Plan Especial de Salvaguardia de Músicas de Marimba, cantos y danzas tradicionales del Pacífico Sur y Norte del Ecuador.</t>
  </si>
  <si>
    <t>Apoyados proyectos que implemente el Sistema Vial Andino: Qhapaq Ñan, en el marco del Sistema de Gestión.</t>
  </si>
  <si>
    <t xml:space="preserve">Apoyada la implementación del Plan Especial de Salvaguardia del Carnaval de Negros y Blancos de Pasto </t>
  </si>
  <si>
    <t>Implementadas estrategias de protección,  salvaguardia, apropiación social y difusión de los bienes y manifestaciones patrimoniales del Departamento</t>
  </si>
  <si>
    <t>Formuladas investigaciones de carácter patrimonial relacionadas con la diversidad étnica y poblacional de Nariño.</t>
  </si>
  <si>
    <t>Apoyo a la realización de proyectos para el fortalecimiento de los museos y centros de memoria</t>
  </si>
  <si>
    <t>EMPRENDIMIENTO E INNOVACIÓN CULTURAL</t>
  </si>
  <si>
    <t>MEMORIA Y PATRIMONIO</t>
  </si>
  <si>
    <t>77000
 (38500 nuevos)</t>
  </si>
  <si>
    <t>57000
(12500 nuevos)</t>
  </si>
  <si>
    <t>67000
(10000 nuevos)</t>
  </si>
  <si>
    <t>77000
(10000 nuevos)</t>
  </si>
  <si>
    <t>44500
(6000 nuevos)</t>
  </si>
  <si>
    <t>50
(45 nuevos)</t>
  </si>
  <si>
    <t>25
(15 nuevos)</t>
  </si>
  <si>
    <t>40
(15 nuevos)</t>
  </si>
  <si>
    <t>50
(10 nuevos)</t>
  </si>
  <si>
    <t xml:space="preserve">% de implementación de la estrategia </t>
  </si>
  <si>
    <t>36
(25 nuevos)</t>
  </si>
  <si>
    <t>30
(8 nuevos)</t>
  </si>
  <si>
    <t>36
(6 nuevos)</t>
  </si>
  <si>
    <t>16
(5 nuevos)</t>
  </si>
  <si>
    <t>45
(37 nuevas)</t>
  </si>
  <si>
    <t>24
(10 nuevas)</t>
  </si>
  <si>
    <t>14 
(6 nuevas)</t>
  </si>
  <si>
    <t>8
(5 nuevos)</t>
  </si>
  <si>
    <t>4 
(1 nuevos)</t>
  </si>
  <si>
    <t>8
(1 nuevos)</t>
  </si>
  <si>
    <t>64
(38 nuevas)</t>
  </si>
  <si>
    <t>15
(10  nuevas)</t>
  </si>
  <si>
    <t>25
(10 nuevas)</t>
  </si>
  <si>
    <t>400
(300  nuevas)</t>
  </si>
  <si>
    <t>160
(60 nuevas)</t>
  </si>
  <si>
    <t>200
(40 nuevas)</t>
  </si>
  <si>
    <t>300
(100  nuevas)</t>
  </si>
  <si>
    <t>400
(100 nuevas)</t>
  </si>
  <si>
    <t xml:space="preserve">1000
(718 nuevos)
</t>
  </si>
  <si>
    <t>500
(218 nuevos)</t>
  </si>
  <si>
    <t>700
(200 nuevos)</t>
  </si>
  <si>
    <t>800
(100 nuevos)</t>
  </si>
  <si>
    <t>1000
(200 nuevos)</t>
  </si>
  <si>
    <t>36
(34 nuevas)</t>
  </si>
  <si>
    <t>12
(10 nuevas)</t>
  </si>
  <si>
    <t>32
(10 nuevas)</t>
  </si>
  <si>
    <t>36
(4 nuevas)</t>
  </si>
  <si>
    <t>77
(32 nuevas)</t>
  </si>
  <si>
    <t>55
(10 nuevas)</t>
  </si>
  <si>
    <t>62
(7 nuevas)</t>
  </si>
  <si>
    <t>70
(8 nuevas)</t>
  </si>
  <si>
    <t>77
(7 nuevas)</t>
  </si>
  <si>
    <t>58
(8 nuevos)</t>
  </si>
  <si>
    <t>68
(10 nuevos)</t>
  </si>
  <si>
    <t>47
(12 nuevas)</t>
  </si>
  <si>
    <t>57
(10 nuevas)</t>
  </si>
  <si>
    <t>67
(10 nuevas)</t>
  </si>
  <si>
    <t>77
(42 nuevas)</t>
  </si>
  <si>
    <t>2
(1 nuevas)</t>
  </si>
  <si>
    <t>3
(1 nuevas)</t>
  </si>
  <si>
    <t>4
(1 nuevas)</t>
  </si>
  <si>
    <t>ODS AL QUE
 APUNTA LA META</t>
  </si>
  <si>
    <t>11, 16</t>
  </si>
  <si>
    <t>9, 11</t>
  </si>
  <si>
    <t>26
(13 nuevos)</t>
  </si>
  <si>
    <t>39
(13 nuevos)</t>
  </si>
  <si>
    <t>52
(13 nuevos)</t>
  </si>
  <si>
    <t>5
(3 nuevos)</t>
  </si>
  <si>
    <t>9
(4 nuevos)</t>
  </si>
  <si>
    <t>13
(4 nuevos)</t>
  </si>
  <si>
    <t>Posición 14 de 95 Entidades Territoriales.</t>
  </si>
  <si>
    <t>2
(1 nuevos)</t>
  </si>
  <si>
    <t>3
(1 nuevos)</t>
  </si>
  <si>
    <t>9
(3nuevos)</t>
  </si>
  <si>
    <t>6
(3 nuevos)</t>
  </si>
  <si>
    <t>60
(1 nuevos)</t>
  </si>
  <si>
    <t>61
(1 nuevos)</t>
  </si>
  <si>
    <t>12
(6 nuevos)</t>
  </si>
  <si>
    <t>18
(6 nuevos)</t>
  </si>
  <si>
    <t>24
(6 nuevos)</t>
  </si>
  <si>
    <t>30
(6 nuevos)</t>
  </si>
  <si>
    <t>9
(3 nuevos)</t>
  </si>
  <si>
    <t>12
(3 nuevos)</t>
  </si>
  <si>
    <t>13
(10 nuevos)</t>
  </si>
  <si>
    <t>4
(1 nuevos)</t>
  </si>
  <si>
    <t>10
(3 nuevos)</t>
  </si>
  <si>
    <t>13
(3 nuevos)</t>
  </si>
  <si>
    <t>7
(3 nuevos)</t>
  </si>
  <si>
    <t>8
(4 nuevas)</t>
  </si>
  <si>
    <t>5
(1 nuevas)</t>
  </si>
  <si>
    <t>6
(1 nuevas)</t>
  </si>
  <si>
    <t>7
(1 nuevas)</t>
  </si>
  <si>
    <t>8
(1 nuevas)</t>
  </si>
  <si>
    <t>61
(12 nuevos)</t>
  </si>
  <si>
    <t>73
(12 nuevos)</t>
  </si>
  <si>
    <t>86
(13 nuevos)</t>
  </si>
  <si>
    <t>99
(13 nuevos)</t>
  </si>
  <si>
    <t>835
(5 nuevos)</t>
  </si>
  <si>
    <t>840
(5 nuevos)</t>
  </si>
  <si>
    <t>845
(5 nuevos)</t>
  </si>
  <si>
    <t>850
(5 nuevos)</t>
  </si>
  <si>
    <t>99
(50 nuevos)</t>
  </si>
  <si>
    <t>850
(20 nuevos)</t>
  </si>
  <si>
    <t>30
(13 nuevas)</t>
  </si>
  <si>
    <t>20
(3 nuevas)</t>
  </si>
  <si>
    <t>23
(3 nuevas)</t>
  </si>
  <si>
    <t>26
(3 nuevas)</t>
  </si>
  <si>
    <t>30
(4 nuevas)</t>
  </si>
  <si>
    <t>22
(18 nuevas)</t>
  </si>
  <si>
    <t>12
(4 nuevas)</t>
  </si>
  <si>
    <t>17
(5 nuevas)</t>
  </si>
  <si>
    <t>22
(5 nuevas)</t>
  </si>
  <si>
    <t>60
(20 nuevos)</t>
  </si>
  <si>
    <t>80
(20 nuevos)</t>
  </si>
  <si>
    <t>6
(2 nuevos)</t>
  </si>
  <si>
    <t>20
(10 nuevos)</t>
  </si>
  <si>
    <t>30
(10 nuevos)</t>
  </si>
  <si>
    <t>40
(10 nuevos)</t>
  </si>
  <si>
    <t>4
(2 nuevos)</t>
  </si>
  <si>
    <t>8
(2 nuevos)</t>
  </si>
  <si>
    <t>14
(13 nuevos)</t>
  </si>
  <si>
    <t>14
(4 nuevos)</t>
  </si>
  <si>
    <t>26
(5 nuevos)</t>
  </si>
  <si>
    <t>SALUD CON EQUIDAD</t>
  </si>
  <si>
    <t>6                             (1 nuevo)</t>
  </si>
  <si>
    <t>7                   (1  nuevo)</t>
  </si>
  <si>
    <t>8                                (1 nuevo)</t>
  </si>
  <si>
    <t>26.426 (7.858 nuevos)</t>
  </si>
  <si>
    <t>34.284     (7.858 nuevos)</t>
  </si>
  <si>
    <t>42.142       (7.858 nuevos)</t>
  </si>
  <si>
    <t>50.000       (7.858 nuevos)</t>
  </si>
  <si>
    <t>28.000 (11.000 nuevos)</t>
  </si>
  <si>
    <t>39.000   (11.000 nuevos)</t>
  </si>
  <si>
    <t>50.000 (11.000 nuevos)</t>
  </si>
  <si>
    <t>55.000       (5.000 nuevos)</t>
  </si>
  <si>
    <t>Prevalencia actividad física global</t>
  </si>
  <si>
    <t>No. de planes  formulados</t>
  </si>
  <si>
    <t>6 
(3 nuevos)</t>
  </si>
  <si>
    <t>9 
(3 nuevos)</t>
  </si>
  <si>
    <t>12 
(3 nuevos)</t>
  </si>
  <si>
    <t>64 
(20 nuevos)</t>
  </si>
  <si>
    <t>50 
(6 nuevos)</t>
  </si>
  <si>
    <t>56 
(6 nuevos)</t>
  </si>
  <si>
    <t>62  
(6 nuevos)</t>
  </si>
  <si>
    <t>64  
(2 nuevos)</t>
  </si>
  <si>
    <t>64 
(32 nuevos)</t>
  </si>
  <si>
    <t>40 
(8 nuevos)</t>
  </si>
  <si>
    <t>48 
(8 nuevos)</t>
  </si>
  <si>
    <t>56 
(8 nuevos)</t>
  </si>
  <si>
    <t>64 
(8 nuevos)</t>
  </si>
  <si>
    <t>Mitigar las enfermedades transmisibles en todas las etapas del ciclo de vida y en los territorios cotidianos, con enfoque diferencial y de equidad</t>
  </si>
  <si>
    <t>Atender los determinantes particulares que conllevan inequidades sociales y sanitarias persistentes en la primera infancia, infancia y adolescencia; envejecimiento y vejez; salud y género; salud en poblaciones étnicas; discapacidad y víctimas del conflicto en Nariño</t>
  </si>
  <si>
    <t>Disminuir el riesgo primario y controlar el riesgo técnico  para disminuir la aparición de nueva enfermedad y eventos por fallas en la atención.</t>
  </si>
  <si>
    <t>% de Cumplimiento de la agenda inter Y transectorial</t>
  </si>
  <si>
    <t>Aumentada la cobertura de las acciones de IVC por parte de las autoridades sanitarias competentes.</t>
  </si>
  <si>
    <t>% establecimientos vigilados y controlados  reportados en el sistema de información SISA</t>
  </si>
  <si>
    <t>Mantenida la prevalencia Hipertensión Arterial HTA</t>
  </si>
  <si>
    <t>Edad de Inicio</t>
  </si>
  <si>
    <t>Razón de mortalidad materna por 100.000 Nacidos Vivos</t>
  </si>
  <si>
    <t>Mantenido la discapacidad por enfermedad de HANSEN</t>
  </si>
  <si>
    <t>Tasa de discapacidad por Enfermedad de Hansen por 100.000 Habitantes</t>
  </si>
  <si>
    <t>Mantenida las metas de mortalidad y letalidad de enfermedades por CONDICIONES Y SITUACIONES ENDEMO- EPIDÉMICAS</t>
  </si>
  <si>
    <t>Incidencia de enfermedades relacionadas con el trabajo Informal</t>
  </si>
  <si>
    <t>Al 2021 el departamento presentara disminución progresiva de las barreras de acceso a servicios de salud dirigidos a las personas Género</t>
  </si>
  <si>
    <t>En el 2019 se contara con la atención integral en Salud que nos permita la equidad en los resultados en salud de los grupos étnicos.</t>
  </si>
  <si>
    <t>% de Población pertenecientes al grupo étnico con atención integral en salud</t>
  </si>
  <si>
    <t>En el 2019 se contara con la atención integral psicosocial a 55.000 personas en el marco de la ejecución del programa Papsivi y demás acciones de atención a victimas.</t>
  </si>
  <si>
    <t>Numero de personas sujetos de atención en el marco de la ejecución del programa Papsivi y demás acciones de atención a victimas.</t>
  </si>
  <si>
    <t>% de direcciones territoriales en salud con Análisis de Situación de Salud para su población captada</t>
  </si>
  <si>
    <t>66.1 (ENSIN 2010, este indicador es cada 5 años)</t>
  </si>
  <si>
    <t>% de sistemas de suministro de agua de consumo humano con mapa de riesgo de calidad del agua.</t>
  </si>
  <si>
    <t>Lograda la toma de muestras de alimentos bajo el enfoque de riesgo</t>
  </si>
  <si>
    <t>Implementada y con seguimiento en los 64 municipios el modelo de atención primaria y salud mental</t>
  </si>
  <si>
    <t>Incrementado el % de nacidos vivos con 4 o mas controles prenatales</t>
  </si>
  <si>
    <t>% de Nacidos Vivos con 4 o mas controles prenatales</t>
  </si>
  <si>
    <t>Aumentar el 95% Cumplimiento del PAI en las IPS</t>
  </si>
  <si>
    <t>% Cumplimiento del PAI en las IPS con servicios de vacunación</t>
  </si>
  <si>
    <t>Los 64 municipios fortalecidos en el Sistema de Información PAIWEB</t>
  </si>
  <si>
    <t>Número de municipios fortalecidos</t>
  </si>
  <si>
    <t>Las 64 direcciones locales con cumplimiento de competencias municipales</t>
  </si>
  <si>
    <t>Número de municipios fortalecidos la vigilancia</t>
  </si>
  <si>
    <t>Implementadas las líneas de acción de los planes estratégicos “para aliviar la carga enfermedad y sostener las actividades de control de Lepra en el Departamento de Nariño”.</t>
  </si>
  <si>
    <t xml:space="preserve">% de municipios que  Implementan y fortalecen las líneas de acción para lograr la curación de la tuberculosis pulmonar  </t>
  </si>
  <si>
    <t>Implementada acciones integral e interprogramático para la prevención y control de zoonosis de importancia en salud pública</t>
  </si>
  <si>
    <t>% de implementación de acciones integrales e interprogramáticas de promoción y prevención, vigilancia y control de la zoonosis.</t>
  </si>
  <si>
    <t>Numero de Capacitaciones departamental a los diferentes actores del sistema general de riego laboral para mejorar el conocimiento del Sistema, de acuerdo con la nueva legislación</t>
  </si>
  <si>
    <t>Número de municipios con inclusión en Plan Territorial de Salud municipal la dimensión de salud y ámbito laboral</t>
  </si>
  <si>
    <t>Numero de municipios con la estrategia de entornos saludables en espacios laboral de la agricultura en municipios priorizados</t>
  </si>
  <si>
    <t>Numero de municipios con la estrategia de entornos saludables en espacios laboral de la minería en municipios priorizados</t>
  </si>
  <si>
    <t>Numero ESE de la Red de servicios de salud Departamental capacitadas en la tipificación, notificación  y atención del accidente trabajo y enfermedad laboral</t>
  </si>
  <si>
    <t>Numero de reuniones con actores del sistema general de riesgo laboral acumuladas en vigencia anterior mas el Numero de reuniones con actores del sistema general de riesgo laboral vigencia</t>
  </si>
  <si>
    <t>Numero de reuniones con las EAPB en garantía de  diagnostico, tratamiento y rehabilitación de enfermedad laboral</t>
  </si>
  <si>
    <t>En el año 2019 se contará con un plan estratégico Departamental para atención diferencial con enfoque de género en sector salud.</t>
  </si>
  <si>
    <t>En el 2016 se contará con la inclusión de los grupos étnicos en los Planes de Desarrollo departamental y municipales y en los planes de salud territoriales.</t>
  </si>
  <si>
    <t>Número de municipios con inclusión componente de salud en poblaciones étnicas</t>
  </si>
  <si>
    <t>En el año 2019 se contara con planes  estratégicos para atención diferencial en grupos étnicos.</t>
  </si>
  <si>
    <t>Mantenida la Implementación a 2019 del programa Papsivi en 24 municipios  priorizados del departamento de Nariño.</t>
  </si>
  <si>
    <t>Numero de Municipios priorizados implementado el programa Papsivi</t>
  </si>
  <si>
    <t xml:space="preserve">N° de proyectos gestionados y/o  cofinanciados </t>
  </si>
  <si>
    <t>No. Comités de investigación conformados</t>
  </si>
  <si>
    <t>Número de  Comisión intersectorial de salud pública creadas y operando</t>
  </si>
  <si>
    <t>8 
(4 nuevos)</t>
  </si>
  <si>
    <t>12 
(4 nuevos)</t>
  </si>
  <si>
    <t>16  
(4 nuevos)</t>
  </si>
  <si>
    <t>3 
(3 nuevos)</t>
  </si>
  <si>
    <t>12  
(3 nuevos)</t>
  </si>
  <si>
    <t>2 
(2 nuevos)</t>
  </si>
  <si>
    <t>4 
(2 nuevos)</t>
  </si>
  <si>
    <t>5 
(1 nuevo)</t>
  </si>
  <si>
    <t>1 
(1 nuevo)</t>
  </si>
  <si>
    <t>2  
(1 nuevo)</t>
  </si>
  <si>
    <t>3 
(1 nuevo)</t>
  </si>
  <si>
    <t>52 
(6 nuevos)</t>
  </si>
  <si>
    <t>58  
(6 nuevos)</t>
  </si>
  <si>
    <t>64 
(6 nuevos)</t>
  </si>
  <si>
    <t>13 
(10 nuevos)</t>
  </si>
  <si>
    <t>5 
(2 nuevo)</t>
  </si>
  <si>
    <t>8 
(3 nuevos)</t>
  </si>
  <si>
    <t>10 
(2 nuevos)</t>
  </si>
  <si>
    <t>13 
(3 nuevos)</t>
  </si>
  <si>
    <t>64 
(7 nuevos)</t>
  </si>
  <si>
    <t>58 
(1 nuevo)</t>
  </si>
  <si>
    <t>60 
(2 nuevos)</t>
  </si>
  <si>
    <t>62 
(2 nuevos)</t>
  </si>
  <si>
    <t>64 
(2 nuevos)</t>
  </si>
  <si>
    <t>6 
(4 nuevos)</t>
  </si>
  <si>
    <t>10 
(4 nuevos)</t>
  </si>
  <si>
    <t>12 
(2 nuevos)</t>
  </si>
  <si>
    <t>2 
(1 nuevo)</t>
  </si>
  <si>
    <t>1 
(0  nuevos)</t>
  </si>
  <si>
    <t>72 
(37 nuevas)</t>
  </si>
  <si>
    <t>44 
(9 nuevas)</t>
  </si>
  <si>
    <t>53 
(9 nuevas)</t>
  </si>
  <si>
    <t>62 
(9 nuevas)</t>
  </si>
  <si>
    <t>72 
(10 nuevas)</t>
  </si>
  <si>
    <t>64 
(39 nuevas)</t>
  </si>
  <si>
    <t>35 
(10 nuevas)</t>
  </si>
  <si>
    <t>45 
(10 nuevas)</t>
  </si>
  <si>
    <t>55 
(10 nuevas)</t>
  </si>
  <si>
    <t>64 
(9 nuevas)</t>
  </si>
  <si>
    <t>7 
(4 nuevas)</t>
  </si>
  <si>
    <t>4 
(1 nueva)</t>
  </si>
  <si>
    <t>5 
(1 nueva)</t>
  </si>
  <si>
    <t>6 
(1 nueva)</t>
  </si>
  <si>
    <t>7 
(1 nueva)</t>
  </si>
  <si>
    <t>5 
(4 nuevas)</t>
  </si>
  <si>
    <t>2 
(1 nueva)</t>
  </si>
  <si>
    <t>3 
(1 nueva)</t>
  </si>
  <si>
    <t>32 
(12 nuevas)</t>
  </si>
  <si>
    <t>24 
(4 nuevos)</t>
  </si>
  <si>
    <t>28 
(4 nuevos)</t>
  </si>
  <si>
    <t>32 
(4 nuevos)</t>
  </si>
  <si>
    <t>15 
(3 nuevos)</t>
  </si>
  <si>
    <t>13 
(1 nuevo)</t>
  </si>
  <si>
    <t>14 
(1 nuevo)</t>
  </si>
  <si>
    <t>15 
(1 nuevo)</t>
  </si>
  <si>
    <t>4 
(1 nuevo)</t>
  </si>
  <si>
    <t>64 
(63 nuevos)</t>
  </si>
  <si>
    <t>6 
(5 nuevos)</t>
  </si>
  <si>
    <t>26 
(20 nuevos)</t>
  </si>
  <si>
    <t>46 
(20 nuevos)</t>
  </si>
  <si>
    <t>64 
(18 nuevos)</t>
  </si>
  <si>
    <t>44 
(32 nuevos)</t>
  </si>
  <si>
    <t>20 
(8 nuevos)</t>
  </si>
  <si>
    <t>28 
(8 nuevos)</t>
  </si>
  <si>
    <t>36 
(8 nuevos)</t>
  </si>
  <si>
    <t>44 
(8 nuevos)</t>
  </si>
  <si>
    <t>8 
(8 nuevos)</t>
  </si>
  <si>
    <t>20 
(12 nuevos)</t>
  </si>
  <si>
    <t xml:space="preserve">50.000 
(31.432 nuevos) </t>
  </si>
  <si>
    <t>26.426 
(7.858 nuevos)</t>
  </si>
  <si>
    <t>34.284 
(7.858 nuevos)</t>
  </si>
  <si>
    <t>42.142 
(7.858 nuevos)</t>
  </si>
  <si>
    <t>50.000 
(7.858 nuevos)</t>
  </si>
  <si>
    <t>85 
(45 nuevos)</t>
  </si>
  <si>
    <t>50 
(10 nuevos)</t>
  </si>
  <si>
    <t>60 
(10 nuevos)</t>
  </si>
  <si>
    <t>70 
(10 nuevos)</t>
  </si>
  <si>
    <t>85 
(15 nuevos)</t>
  </si>
  <si>
    <t>4 
(4 nuevos)</t>
  </si>
  <si>
    <t>3,5,10</t>
  </si>
  <si>
    <t>3,10</t>
  </si>
  <si>
    <t>3,5</t>
  </si>
  <si>
    <t>3,16</t>
  </si>
  <si>
    <t>3,13</t>
  </si>
  <si>
    <t>3,8</t>
  </si>
  <si>
    <t>1,3,10</t>
  </si>
  <si>
    <t>Incrementada al 45% la notificación de brotes de Enfermedades trasmitida por alimentos en el Departamento de Nariño.</t>
  </si>
  <si>
    <t>% de Incremento de notificación de brotes de Enfermedades trasmitida por alimentos en el Departamento de Nariño.</t>
  </si>
  <si>
    <t>% DE Prevalencia de Obesidad en adultos</t>
  </si>
  <si>
    <t>Consolidados los indicadores críticos en SAN del sector salud</t>
  </si>
  <si>
    <t>% de municipios el Sistema de Vigilancia Nutricional consolidado</t>
  </si>
  <si>
    <t xml:space="preserve">Incrementada al 100% la inscripción de establecimientos de alimentos y bebidas </t>
  </si>
  <si>
    <t>% de Establecimientos inscrito en el Sistema de Información de Salud Ambiental</t>
  </si>
  <si>
    <t xml:space="preserve">Incrementada a un 40% las acciones de IVC sanitario con enfoque de riesgo en establecimientos de alimentos y bebidas </t>
  </si>
  <si>
    <t>% de establecimientos vigilados y controlados bajo el enfoque de riesgos</t>
  </si>
  <si>
    <t>Mantenida la vigilados y controlados al 100% los establecimientos comprometidos en brotes de ETA</t>
  </si>
  <si>
    <t>% de establecimientos comprometidos en brotes de ETA vigilados y controlados</t>
  </si>
  <si>
    <t>32 
(32 nuevos)</t>
  </si>
  <si>
    <t>52
 (20 nuevos)</t>
  </si>
  <si>
    <t>64 
(12 nuevos)</t>
  </si>
  <si>
    <t>25 
(10 nuevos)</t>
  </si>
  <si>
    <t>18 
(3 nueva)</t>
  </si>
  <si>
    <t>21
(3 nuevas)</t>
  </si>
  <si>
    <t>25 
(4 nuevas)</t>
  </si>
  <si>
    <t>24 
(20 nuevos)</t>
  </si>
  <si>
    <t>44 
(20 nuevos)</t>
  </si>
  <si>
    <t>1, 2, 3, 10</t>
  </si>
  <si>
    <t xml:space="preserve">1, 2, 3,10, </t>
  </si>
  <si>
    <t>4
(1 nuevos))</t>
  </si>
  <si>
    <t>10
(2 nuevos)</t>
  </si>
  <si>
    <t>70
(10 nuevos)</t>
  </si>
  <si>
    <t>8
(3 nuevos)</t>
  </si>
  <si>
    <t>80
(41 nuevos))</t>
  </si>
  <si>
    <t>50
(11 nuevos))</t>
  </si>
  <si>
    <t>60
(10 nuevos))</t>
  </si>
  <si>
    <t>70
(10 nuevos))</t>
  </si>
  <si>
    <t>80 
(10 nuevos))</t>
  </si>
  <si>
    <t>14
( 7 nuevos)</t>
  </si>
  <si>
    <t>21
(7 nuevos)</t>
  </si>
  <si>
    <t>28
(7 nuevos)</t>
  </si>
  <si>
    <t>5000
(4600 nuevos)</t>
  </si>
  <si>
    <t>1000
(600 nuevos)</t>
  </si>
  <si>
    <t>2000
(1000 nuevos)</t>
  </si>
  <si>
    <t>3500
(1500 nuevos)</t>
  </si>
  <si>
    <t>5000
(1500 nuevos)</t>
  </si>
  <si>
    <t>60
(40 nuevos)</t>
  </si>
  <si>
    <t>30 
(10 nuevos)</t>
  </si>
  <si>
    <t>60
(10 nuevos)</t>
  </si>
  <si>
    <t>266
(100 nuevos</t>
  </si>
  <si>
    <t>166
(100 nuevos)</t>
  </si>
  <si>
    <t>20
(15 nuevos)</t>
  </si>
  <si>
    <t>17
(4 nuevos)</t>
  </si>
  <si>
    <t>20
(3 nuevos)</t>
  </si>
  <si>
    <t>33
(18 nuevos)</t>
  </si>
  <si>
    <t>25
(4 nuevos)</t>
  </si>
  <si>
    <t>29
(4 nuevos)</t>
  </si>
  <si>
    <t xml:space="preserve">33
(4 nuevos)
</t>
  </si>
  <si>
    <t xml:space="preserve">80
(52 nuevos)
</t>
  </si>
  <si>
    <t>41
(13 nuevos)</t>
  </si>
  <si>
    <t>54
(13 nuevos)</t>
  </si>
  <si>
    <t>67
(13 nuevos)</t>
  </si>
  <si>
    <t>80 
(13 nuevos)</t>
  </si>
  <si>
    <t>7
(2 nuevos)</t>
  </si>
  <si>
    <t>9
(2 nuevos)</t>
  </si>
  <si>
    <t>11
(2 nuevos)</t>
  </si>
  <si>
    <t>13
(2 nuevos)</t>
  </si>
  <si>
    <t>40
(30 nuevos)</t>
  </si>
  <si>
    <t>19
(9 nuevos)</t>
  </si>
  <si>
    <t>26
(7 nuevos)</t>
  </si>
  <si>
    <t>33
(7 nuevos)</t>
  </si>
  <si>
    <t>40
(7 nuevos)</t>
  </si>
  <si>
    <t>14.530
(2.000 nuevos)</t>
  </si>
  <si>
    <t>17.530
(3.000 nuevos)</t>
  </si>
  <si>
    <t>21.530
(4.000 nuevos)</t>
  </si>
  <si>
    <t>25.030
(3.500 nuevos)</t>
  </si>
  <si>
    <t xml:space="preserve">25.030
(12.500 nuevos)
</t>
  </si>
  <si>
    <t>22
(6 nuevos)</t>
  </si>
  <si>
    <t>38
(14 nuevas)</t>
  </si>
  <si>
    <t>45
(7 nuevas)</t>
  </si>
  <si>
    <t>7
(1 nuevos)</t>
  </si>
  <si>
    <t>32
(7 nuevas)</t>
  </si>
  <si>
    <t>22
(10
nuevas)</t>
  </si>
  <si>
    <t>77
(37 nuevos)</t>
  </si>
  <si>
    <t>77
(10 nuevas)</t>
  </si>
  <si>
    <t>21
( 6 nuevos)</t>
  </si>
  <si>
    <t>13
( 8 nuevos)</t>
  </si>
  <si>
    <t>Secretaría de Equidad e Inclusión Social</t>
  </si>
  <si>
    <t xml:space="preserve">Gestionados proyectos para el fortalecimiento de la agricultura familiar con enfoque de producción sostenible y seguridad alimentaria. </t>
  </si>
  <si>
    <t>No, de proyectos gestionados</t>
  </si>
  <si>
    <t>2,12</t>
  </si>
  <si>
    <t>4319
(750 nuevas)</t>
  </si>
  <si>
    <t>5819
(1500 nuevas)</t>
  </si>
  <si>
    <t>7569
(1750 nuevas)</t>
  </si>
  <si>
    <t>8569
(1000 nuevas)</t>
  </si>
  <si>
    <t>13098
(1500 nuevas)</t>
  </si>
  <si>
    <t>16598 
(3500 nuevas)</t>
  </si>
  <si>
    <t>19598
(3000 nuevas)</t>
  </si>
  <si>
    <t>21598 
(2000 nuevas)</t>
  </si>
  <si>
    <t>Secretaría de Infraestructura y Minas - Oficina de Vivienda</t>
  </si>
  <si>
    <t>Propender por la Seguridad Alimentaria y Nutricional SAN de la población Nariñense</t>
  </si>
  <si>
    <t>Incrementada la identificación del agente etiológico en 50% en los brotes de ETAS notificadas</t>
  </si>
  <si>
    <t>% de identificación  del agente etiológico en brotes de ETAS notificadas</t>
  </si>
  <si>
    <t>Contribuir al mejoramiento de las condiciones de vida de la población Nariñense mediante la prevención, vigilancia y control sanitario</t>
  </si>
  <si>
    <t xml:space="preserve">% de Población del departamento que consume agua potable </t>
  </si>
  <si>
    <t xml:space="preserve">Mantenida la vigilancia en los acueductos municipios categoría 4, 5 y 6 </t>
  </si>
  <si>
    <t>% de cobertura de vacunación antirrábica</t>
  </si>
  <si>
    <t>Socializada e Implementada la estrategia de gestión integral de las zoonosis de interés en salud pública, según lineamientos del MSPS (Componente II)</t>
  </si>
  <si>
    <t>Fortalecida la coordinación inter e intersectorial para el cumplimiento de la política de salud ambiental.</t>
  </si>
  <si>
    <t>No. De reuniones de las mesas temáticas y comités del COTSA</t>
  </si>
  <si>
    <t xml:space="preserve">Implementada la estrategia de entornos saludables, desarrollándose y con planes de acción intersectorial PAIES </t>
  </si>
  <si>
    <t>% veredas  y/o casco urbano aplicando estrategia entornos saludables en cualquier ámbito</t>
  </si>
  <si>
    <t>Establecimientos de interés sanitario vigilados y controlados</t>
  </si>
  <si>
    <t>Reducir la exposición a factores de riesgo modificables en todas las etapas del transcurso de vida para las enfermedades crónicas no trasmisibles.</t>
  </si>
  <si>
    <t>Mantenida la actividad física global en la población 18 a 64 años</t>
  </si>
  <si>
    <t>Formulado los planes municipales de  hábitos y estilos de vida saludable vinculando la estrategia EPA</t>
  </si>
  <si>
    <t>Conformada al menos una red comunitarias para la promoción de hábitos y estilos de vida saludable</t>
  </si>
  <si>
    <t>No. De redes conformadas por subregión</t>
  </si>
  <si>
    <t>Fortalecida las estrategias de promoción de Hábitos y estilos de vida saludable.</t>
  </si>
  <si>
    <t>No de Municipios que reportan acciones articuladas con Secretaria de Deportes Municipal y Departamental para promoción de la actividad física.</t>
  </si>
  <si>
    <t>No. De municipios que reportan acciones para la promoción de la estrategia Fruver y reducción de consumo de sal y azúcar</t>
  </si>
  <si>
    <t>No de Municipios con reporte de cumplimiento de acciones de la estrategia Instituciones libres de humo.</t>
  </si>
  <si>
    <t xml:space="preserve">Implementado el  modelo de Atención Integral RCV , vinculando la estrategia 4 x 4 acorde al perfil epidemiológico </t>
  </si>
  <si>
    <t>Incrementa la Edad de Inicio de el consumo de cualquier sustancia psicoactiva</t>
  </si>
  <si>
    <t>Implementada en 5 municipios el modelo de atención integral en atención psicosocial y salud mental MHGAP</t>
  </si>
  <si>
    <t>No, de municipios implementado el modelo de atención integral en atención psicosocial y salud mental MHGAP</t>
  </si>
  <si>
    <t>Implementada en tres municipios la estrategia de Rehabilitación basada en comunidad (RBC)</t>
  </si>
  <si>
    <t>No. de municipios apoyados en la implementación de la iniciativa Rehabilitación basada en comunidad (RBC)</t>
  </si>
  <si>
    <t>46 
(2 nuevos)</t>
  </si>
  <si>
    <t xml:space="preserve">Disminuida la  mortalidad por lesiones auto-infligidas intencionalmente </t>
  </si>
  <si>
    <t>Implementado el modelo de atención en salud de servicios amigables para adolecentes y jóvenes</t>
  </si>
  <si>
    <t>No. de municipios contando con servicios amigables para adolecentes y jóvenes</t>
  </si>
  <si>
    <t>% la cobertura de tratamiento antirretroviral en pacientes VIH</t>
  </si>
  <si>
    <t>Incrementado el cumplimiento del protocolo de atención a victimas de violencia basada en genero</t>
  </si>
  <si>
    <t>% cumplimiento del protocolo de atención a víctimas de violencia basada en genero</t>
  </si>
  <si>
    <t>% de implementación del plan en los municipios con presencia de la enfermedad de Hansen</t>
  </si>
  <si>
    <t>Implementada y fortalecida las líneas de acción para el tratamiento de la tuberculosis pulmonar establecidos en el plan estratégicos y estrategia POST 2015 fin a la TB en los municipios priorizados por riesgo epidemiológico de Tuberculosis y Tuberculosis resistente</t>
  </si>
  <si>
    <t>Mantenida la Tasa de Mortalidad por enfermedades ENFERMEDADES EMERGENTES, RE-EMERGENTES Y DESATENDIDAS</t>
  </si>
  <si>
    <t>Implementada y fortalecida las líneas de acción para el tratamiento de la tuberculosis pulmonar establecidos en el plan estratégicos y estrategia POST 2015 fin a la TB en los municipios priorizados por riesgo epidemiológico de Tuberculosis y TTuberculosis resistente</t>
  </si>
  <si>
    <t>implementada la estrategia de la eliminación masiva de parásitos intestinales .</t>
  </si>
  <si>
    <t xml:space="preserve">Implementado el plan de prevención y control de la enfermedad respiratoria aguda </t>
  </si>
  <si>
    <t xml:space="preserve">Implementada y fortalecida la estrategia de gestión integrada (EGI) en ETV </t>
  </si>
  <si>
    <t>Realizada la asistencia técnica a la red de prestación de servicios para adherencia de guías y protocolos para eventos de emergencias y desastres</t>
  </si>
  <si>
    <t>No, de Planes de Contingencia por Evento de salud pública de interés internacional (ESPII) Formulado e implementado</t>
  </si>
  <si>
    <t>Formulados o actualizados los planes hospitalarios de emergencias y suministro de sangre y componentes sanguíneos seguros</t>
  </si>
  <si>
    <t>No, de IPS públicas con cumplimiento en la formulación del plan hospitalario de emergencias en la red pública de salud</t>
  </si>
  <si>
    <t>Fortalecer la aplicación de la Política Pública de seguridad y salud en trabajo para la población trabajadora del Departamento de Nariño</t>
  </si>
  <si>
    <t>Formulado e implementado un Plan de Articulación Intersectorial con actores del SGSST para fortalecer la aplicación de la política pública de seguridad y salud en el trabajo</t>
  </si>
  <si>
    <t>Fortalecida la articulación en la red de comités normativos de seguridad y salud en el trabajo y concejo de política social municipal</t>
  </si>
  <si>
    <t>Número de comités de la Red seguridad y salud en el trabajo y concejos municipales de política social dinámicos y con planes de acción en beneficio de la población trabajadora del Departamento de Nariño</t>
  </si>
  <si>
    <t>Fortalecida la aplicación de la política pública  seguridad y salud en el trabajo en los 64 municipios a través de los Planes operativos anuales de la dimensión de salud y ámbito laboral en los municipios</t>
  </si>
  <si>
    <t>Número de DLS con asistencia técnica sobre competencias municipales en la dimensión de salud y ámbito laboral</t>
  </si>
  <si>
    <t>% de Cumplimiento de requisitos en la expedición y vigilancia de licencias de salud ocupacional a personas naturales y jurídicas</t>
  </si>
  <si>
    <t>Un Sistema de información de salud y ámbito laboral  Departamental dinámico</t>
  </si>
  <si>
    <t>Realizada abogacía con las ARL en garantía de  tipificación, notificación  y atención del accidente trabajo</t>
  </si>
  <si>
    <t>Numero de reuniones con las ARL para la abogacía con las ARL en garantía de  tipificación, notificación  y atención del accidente trabajo</t>
  </si>
  <si>
    <t>Incrementar en un 30%  la identificación y notificación de casos de accidente de trabajo por factor de riesgo químico en actividades económicas de agricultura y minería de poblaciones vulnerables del sector informal</t>
  </si>
  <si>
    <t>% de Incremento en identificación y notificación de casos de accidente de trabajo por riego químico</t>
  </si>
  <si>
    <t>Fortalecida la aplicación de la estrategia de estilo de vida y  entornos laborales saludables enfocada en la población trabajadora informal</t>
  </si>
  <si>
    <t>Fortalecida la  capacidad des de la red de prestadores de salud en tipificación, notificación  y atención del accidente trabajo y enfermedad laboral</t>
  </si>
  <si>
    <t>Incrementada a mínimo 8 caracterizaciones de condiciones de salud y laboral en actividades u oficios de la población trabajadora del sector informal por municipio del Departamento de Nariño</t>
  </si>
  <si>
    <t>Número de municipios que pasan de 4 a mínimo 8  panoramas de factor de riesgos y peligros por actividad u oficio del sector informalidad</t>
  </si>
  <si>
    <t>Realizadas articulación con actores del sistema general de riesgo laboral para inducir el acceso al sistema a la población trabajadora</t>
  </si>
  <si>
    <t>Abogacía con las EAPB en garantía de  diagnostico, tratamiento y rehabilitación de enfermedad laboral</t>
  </si>
  <si>
    <t>Apoyada la implementación de  la política publica de Infancia Primera infancia  y Rutas de Atención Integral - RIA en indicadores de salud</t>
  </si>
  <si>
    <t>No. de Municipios que cumplen con los indicadores de salud en la  Política Publica y RIA</t>
  </si>
  <si>
    <t xml:space="preserve"> Implementada  la estrategia "Primeros mil días de vida" en Dirección Local de Salud y Prestadoras de Servicios materno-infantil</t>
  </si>
  <si>
    <t xml:space="preserve">%. de IPS  que cumplen con  la implementación de la estrategia </t>
  </si>
  <si>
    <t xml:space="preserve">No. de Municipios que cumplen con  la implementación de la estrategia </t>
  </si>
  <si>
    <t>Implementada y fortalecida la política publica de Infancia y Primera infancia</t>
  </si>
  <si>
    <t xml:space="preserve">No. Municipios con implementación de políticas publicas de primera infancia e infancia , y RIA </t>
  </si>
  <si>
    <t>Mejorada la atención en salud a la población  en proceso de envejecimiento y vejez</t>
  </si>
  <si>
    <t xml:space="preserve">% de población en proceso de envejecimiento y vejez  con atención diferencial </t>
  </si>
  <si>
    <t xml:space="preserve">No de Direcciones Locales de Salud con Seguimiento a  la atención integral, oportuna y diferencial. </t>
  </si>
  <si>
    <t>Número de municipios priorizados con planes estratégicos Elaborados e implementados para atención diferencial con enfoque de género en sector salud.</t>
  </si>
  <si>
    <t>Número de municipios con  Población pertenecientes al grupos étnicos con atención diferencial en salud</t>
  </si>
  <si>
    <t>En el 2019 se contara con la caracterización de los grupos étnicos en los municipios priorizados</t>
  </si>
  <si>
    <t>numero de municipios con caracterización de grupos étnicos</t>
  </si>
  <si>
    <t>Número de Municipios con inclusión del componentes de salud en poblaciones étnicas en los planes estratégicos</t>
  </si>
  <si>
    <t xml:space="preserve">Realizado el re-establecimiento de derechos en salud de la población con discapacidad </t>
  </si>
  <si>
    <t xml:space="preserve">No. De población con discapacidad con restablecimiento de derechos </t>
  </si>
  <si>
    <t xml:space="preserve">Fortalecidos los comités Municipales de Discapacidad en el sector salud </t>
  </si>
  <si>
    <t>% de Asistencia técnica a los actores de la red de los comités de seguridad y salud en el trabajo</t>
  </si>
  <si>
    <t xml:space="preserve">No de Municipios con comités fortalecidos </t>
  </si>
  <si>
    <t>Localizada y registrada la población con discapacidad en el registro de localización y caracterización de personas con discapacidad</t>
  </si>
  <si>
    <t>No..  de población con discapacidad  localizada y registrada</t>
  </si>
  <si>
    <t>Mejorada el cumplimiento de requisitos de habilitación por parte de la Red de Servicios del Departamento</t>
  </si>
  <si>
    <t>% IPS con cumplimiento de requisitos de habilitación.</t>
  </si>
  <si>
    <t>Realizadas de manera oportuna las autorizaciones de servicios de salud (en 48 horas)</t>
  </si>
  <si>
    <t>Realizadas visitas de verificación a la red de prestación de servicios de salud en cumplimiento de requisitos de habilitación</t>
  </si>
  <si>
    <t>No. de municipios con implementación de modelo integral de atención en  salud basado en APS.</t>
  </si>
  <si>
    <t>Cofinanciaciado el régimen subsidiado del Departamento de Nariño</t>
  </si>
  <si>
    <t>% de cofinanciación del régimen subsidiado según liquidación de MSPS.</t>
  </si>
  <si>
    <t>Realizadas mesas de salud para acuerdos de pago y compromisos de depuración de cartera (deudas prestación de servicios de salud)</t>
  </si>
  <si>
    <t>Realizadas las acciones de Inspección, vigilancia y asistencia técnica a los actores del SGSSS en la operación del aseguramiento en salud. Incluye acciones de seguimiento a la auditoria de régimen subsidiado.</t>
  </si>
  <si>
    <t>% satisfacción</t>
  </si>
  <si>
    <t>Mejorado la disposición de Equipos tecnológicos con obsolescencia no superior a tres (3) años.</t>
  </si>
  <si>
    <t>% de disposición de equipos tecnológicos con obsolescencia no superior a tres (3) años.</t>
  </si>
  <si>
    <t>Mantenida la certificación de calidad de  IDSN</t>
  </si>
  <si>
    <t>Certificación anual de calidad el IDSN</t>
  </si>
  <si>
    <t>Mantenida la certificación  de calidad bajo las normas NTC ISO 9001 y NTC GP 1000, e implementadas la norma ISO IEC 17025  en el laboratorio de salud pública para su acreditación</t>
  </si>
  <si>
    <t>Acreditación en NT IEC 17025</t>
  </si>
  <si>
    <t>Mejorado el índice de desempeño integral de Plan Territorial de Salud del Departamento de Nariño</t>
  </si>
  <si>
    <t>% desempeño integral de Plan Territorial de Salud del Departamento.</t>
  </si>
  <si>
    <t>Realizada la asistencia técnica en los procesos de planificación en salud a municipios</t>
  </si>
  <si>
    <t>% de  municipios con asistencia técnica en los procesos de planificación en salud</t>
  </si>
  <si>
    <t>Realizado el seguimiento, monitoreo y evaluación del  índice de desempeño integral de Plan Territorial de Salud Municipal</t>
  </si>
  <si>
    <t>Realizado el seguimiento, monitoreo y evaluación del  índice de desempeño integral de Plan Territorial de Salud EAPB</t>
  </si>
  <si>
    <t>% Formulación e implementación del Plan de intervenciones Colectivas -PIC-.</t>
  </si>
  <si>
    <t xml:space="preserve">Realizadas  alianzas estratégicas para el desarrollo de investigación y formación en salud pública y sistemas de salud  </t>
  </si>
  <si>
    <t xml:space="preserve">No. De alianzas estratégicas </t>
  </si>
  <si>
    <t>Diseñada e implementada la agenda para la articulación intersectorial y transectorial que incluya la puesta en marcha de la comisión intersectorial en salud pública.</t>
  </si>
  <si>
    <t>% de implementación de la agenda la articulación intersectorial y transectorial.</t>
  </si>
  <si>
    <t>Mantenida la notificación al SIVIGILA por parte de los municipios</t>
  </si>
  <si>
    <t>Realizadas Visitas de IVC,  asistencia técnica y articulación intersectorial  en la implementación de la Política Farmacéutica Nacional, en el departamento de Nariño</t>
  </si>
  <si>
    <t xml:space="preserve">% de Visitas de IVC,  asistencia técnica y articulación intersectorial  </t>
  </si>
  <si>
    <t>Elaborados informes de mapa de riesgo de posibles municipios desertificados</t>
  </si>
  <si>
    <t>Capacitados  los municipios desertificados en el manejo de los recursos del SGP-APSB.</t>
  </si>
  <si>
    <t>Asegurarada la prestación de los servicios públicos de los municipios desertificados.</t>
  </si>
  <si>
    <t xml:space="preserve">Ejecutados proyectos regionales  asociados a la correcta disposición de residuos sólidos </t>
  </si>
  <si>
    <t>Ejecutados proyectos de Plantas de Tratamiento de Agua Potable (PTAP) y/o sistemas de tratamiento de agua potable en el sector RURAL</t>
  </si>
  <si>
    <t>No. proyectos ejecutados</t>
  </si>
  <si>
    <t>Reducida la Línea base departamental de hogares en condiciones de déficit cuantitativo de vivienda en el Departamento de Nariño</t>
  </si>
  <si>
    <t>No de hogares en condiciones de déficit cuantitativo de vivienda</t>
  </si>
  <si>
    <t>Iniciadas o ejecutadas viviendas de interés social en el departamento de Nariño</t>
  </si>
  <si>
    <t xml:space="preserve">No de viviendas de interés social iniciadas o ejecutadas </t>
  </si>
  <si>
    <t>Aumentada  Línea base departamental de hogares con viviendas mejoradas cualitativamente y/o con conexiones intradomiciliarias.</t>
  </si>
  <si>
    <t>Habilitados suelos para proyectos de vivienda de interés social</t>
  </si>
  <si>
    <t>No de hectáreas de suelo habilitadas para proyectos de vivienda de interés social</t>
  </si>
  <si>
    <t>Celebrados convenios de cooperación, encaminados a la habilitación de suelo para proyectos de vivienda de interés social</t>
  </si>
  <si>
    <t>Celebrados convenios de cooperación  encaminados a la Adquisición de suelo para proyectos de vivienda de interés social</t>
  </si>
  <si>
    <t>No de bibliotecas públicas con ludotecas</t>
  </si>
  <si>
    <t>No de bibliotecas públicas dotadas</t>
  </si>
  <si>
    <t>77
(9 nuevos)</t>
  </si>
  <si>
    <t xml:space="preserve">No de estrategias dinamizadas </t>
  </si>
  <si>
    <t>Desarrollada una estrategia de cooperación que promueva procesos de emprendimiento cultural que hagan frente a desafíos territoriales.</t>
  </si>
  <si>
    <t>Realizado el Campeonato departamental de fútbol categoría sub 17 masculino</t>
  </si>
  <si>
    <t xml:space="preserve">Apoyados proyectos de cofinanciación  a  los municipios con recursos de IVA Telefonía Móvil e Impuesto al Tabaco </t>
  </si>
  <si>
    <t>Gestionar proyectos de cofinanciación con Coldeportes</t>
  </si>
  <si>
    <t>Construcción y adecuación de  escenarios deportivos,  recreativos y de actividad física  en el departamento de Nariño con recursos de telefonía móvil y regalías.</t>
  </si>
  <si>
    <t xml:space="preserve">N° deportistas participantes en juegos nacionales y paranacionales </t>
  </si>
  <si>
    <t>Dar continuidad a la implementación de la Política Publica Departamental de Primera Infancia e Infancia "Nariño quiere a sus niños"</t>
  </si>
  <si>
    <t>Formulado, desarrollado y con seguimiento el plan de  gestión y/o implementación de la Política Pública  de Primera Infancia e Infancia.</t>
  </si>
  <si>
    <t>Fortalecida la capacidad institucional de los municipios para garantizar la educación inicial.</t>
  </si>
  <si>
    <t>No de municipios con asistencia técnica</t>
  </si>
  <si>
    <t>Articulados procesos con cooperación internacional para la atención de la primera infancia, infancia.</t>
  </si>
  <si>
    <t>Suscrito y ejecutado convenio para la atención de los adolescentes infractores de la ley penal, a través de un operador debidamente autorizado por ICBF y con énfasis en prevención, reeducación y rehabilitación.</t>
  </si>
  <si>
    <t>Apoyada la cofinanciación para adecuación de las instalaciones y servicios en  donde funcionan los centros de atención especializada</t>
  </si>
  <si>
    <t xml:space="preserve">% de implementación de la Política pública </t>
  </si>
  <si>
    <t>30
(20 nuevas)</t>
  </si>
  <si>
    <t>50
(20 nuevas)</t>
  </si>
  <si>
    <t>60
(10 nuevas)</t>
  </si>
  <si>
    <t>Reserva realizada</t>
  </si>
  <si>
    <t>No. de niños y niñas en primera infancia beneficiados</t>
  </si>
  <si>
    <t xml:space="preserve">No. de niños y niñas mayores de 6 años beneficiados </t>
  </si>
  <si>
    <t>No. de hombres y mujeres participantes</t>
  </si>
  <si>
    <t>80
(10 nuevos)</t>
  </si>
  <si>
    <t>90
(10 nuevos)</t>
  </si>
  <si>
    <t xml:space="preserve">% de implementación del laboratorio </t>
  </si>
  <si>
    <t>Gestionados e implementados proyectos de innovación y emprendimiento con el sector cultural</t>
  </si>
  <si>
    <t xml:space="preserve">% de implementación </t>
  </si>
  <si>
    <t xml:space="preserve">No. de procesos de formación </t>
  </si>
  <si>
    <t>No de planes  fortalecidos</t>
  </si>
  <si>
    <t>Realizada la reserva legal para el bienestar de artistas, gestores y cultores en el ámbito de la seguridad social</t>
  </si>
  <si>
    <t>Fortalecer el Sistema Departamental de Cultura desde sus instancias, espacios de participación y procesos</t>
  </si>
  <si>
    <t xml:space="preserve">Fortalecido el Sistema Departamental de Cultura 
</t>
  </si>
  <si>
    <t>Fortalecida la institucionalidad cultural en los municipios.</t>
  </si>
  <si>
    <t>No. de instituciones públicas municipales  de cultura fortalecidas</t>
  </si>
  <si>
    <t xml:space="preserve">31
(5 nuevas)
</t>
  </si>
  <si>
    <t>41
(10 nuevas)</t>
  </si>
  <si>
    <t>51
(10 nuevas)</t>
  </si>
  <si>
    <t xml:space="preserve">INVESTIGACIÓN, CREACIÓN Y CIRCULACIÓN DE LAS MANIFESTACIONES ARTÍSTICAS Y CULTURALES </t>
  </si>
  <si>
    <t>Estimular la investigación, creación, formación y circulación de manifestaciones artísticas y culturales</t>
  </si>
  <si>
    <t>Fomentar en  los diferentes sectores poblacionales:  la lectura, la escritura y la generación de productos culturales, a través del fortalecimiento de la Red de Bibliotecas Públicas de Nariño</t>
  </si>
  <si>
    <t>No de programas creados e implementados</t>
  </si>
  <si>
    <t>7
( 7 nuevos)</t>
  </si>
  <si>
    <t>2
(2 nuevos)</t>
  </si>
  <si>
    <t>Realizados espacios de formación en emprendimiento e innovación cultural</t>
  </si>
  <si>
    <t>No. de personas formadas</t>
  </si>
  <si>
    <t>Implementados ejercicios de formación enfocados a comunicación ciudadana, comunitaria e indígena</t>
  </si>
  <si>
    <t>500
(434 nuevos)</t>
  </si>
  <si>
    <t>400
(134 nuevos)</t>
  </si>
  <si>
    <t>500
(100 nuevos)</t>
  </si>
  <si>
    <t>38
(32 nuevos)</t>
  </si>
  <si>
    <t>22
(10 nuevos)</t>
  </si>
  <si>
    <t>32
(10 nuevos)</t>
  </si>
  <si>
    <t>38
6 nuevos)</t>
  </si>
  <si>
    <t>Apoyada la realización de proyectos de conservación, intervención, manejo recuperación y difusión del patrimonio cultural material del departamento de Nariño.</t>
  </si>
  <si>
    <t>64
(13  nuevas)</t>
  </si>
  <si>
    <t>4,11,10</t>
  </si>
  <si>
    <t>11,17</t>
  </si>
  <si>
    <t>2
(0 nuevas)</t>
  </si>
  <si>
    <t>5
(2 nuevos)</t>
  </si>
  <si>
    <t>20
(0 nuevos)</t>
  </si>
  <si>
    <t>23
(3 nuevos)</t>
  </si>
  <si>
    <t>26
(3 nuevos)</t>
  </si>
  <si>
    <t>30
(4 nuevos)</t>
  </si>
  <si>
    <t>% de implementación de la  estrategia</t>
  </si>
  <si>
    <t>1
(0 nuevas)</t>
  </si>
  <si>
    <t>Ejecutado el proceso de capacitación en la Ley 1257 y rutas de atención de violencia basada en género.</t>
  </si>
  <si>
    <t>2.750
(2.000 nuevas)</t>
  </si>
  <si>
    <t>1.250
(500 nuevas)</t>
  </si>
  <si>
    <t>1.750
(500 nuevas)</t>
  </si>
  <si>
    <t>2.250
(500 nuevas)</t>
  </si>
  <si>
    <t>13
(5 nuevos)</t>
  </si>
  <si>
    <t>64
(29 nuevas)</t>
  </si>
  <si>
    <t>40
(5 nuevas)</t>
  </si>
  <si>
    <t>50
(10 nuevas)</t>
  </si>
  <si>
    <t>64
(4 nuevas)</t>
  </si>
  <si>
    <t>41
(20 nuevos)</t>
  </si>
  <si>
    <t>41
(5 nuevos)</t>
  </si>
  <si>
    <t>31
(5 nuevos)</t>
  </si>
  <si>
    <t>36
(5 nuevos)</t>
  </si>
  <si>
    <t xml:space="preserve">% de implementación de la Estrategia </t>
  </si>
  <si>
    <t>500
(250 nuevas)</t>
  </si>
  <si>
    <t>750
(250 nuevas)</t>
  </si>
  <si>
    <t>1.000
(250 nuevas)</t>
  </si>
  <si>
    <t xml:space="preserve">Conformado y en funcionamiento  el comité departamental de seguimiento ley 1257 de 2008 en el marco de un gobierno abierto e innovación social. </t>
  </si>
  <si>
    <t>30
(20 nuevos)</t>
  </si>
  <si>
    <t>50
(20 nuevos)</t>
  </si>
  <si>
    <t>64
(14 nuevos)</t>
  </si>
  <si>
    <t xml:space="preserve"> No de encuentros realizados</t>
  </si>
  <si>
    <t>64
(30 nuevos)</t>
  </si>
  <si>
    <t>40
(6 nuevos)</t>
  </si>
  <si>
    <t>57
(7 nuevos)</t>
  </si>
  <si>
    <t>64
(7 nuevos)</t>
  </si>
  <si>
    <t>35
(7 nuevos)</t>
  </si>
  <si>
    <t>29
(1 nuevo)</t>
  </si>
  <si>
    <t>31
(2 nuevos)</t>
  </si>
  <si>
    <t>33
(2 nuevos)</t>
  </si>
  <si>
    <t>35
(2 nuevos)</t>
  </si>
  <si>
    <t>1.472
(50 nuevos)</t>
  </si>
  <si>
    <t>1.522
(50 nuevos)</t>
  </si>
  <si>
    <t>1.622
(100 nuevos)</t>
  </si>
  <si>
    <t>1.700
(78 nuevas)</t>
  </si>
  <si>
    <t>50
(25 nuevas)</t>
  </si>
  <si>
    <t>75
(25 nuevas)</t>
  </si>
  <si>
    <t>100
(25 nuevas)</t>
  </si>
  <si>
    <t>No de sesiones del Comité</t>
  </si>
  <si>
    <t>12
(3 nuevas)</t>
  </si>
  <si>
    <t>6
(3 nuevas)</t>
  </si>
  <si>
    <t>9
(3 nuevas)</t>
  </si>
  <si>
    <t>40
(2 nuevos)</t>
  </si>
  <si>
    <t>43
(3 nuevos)</t>
  </si>
  <si>
    <t>900
(400 nuevas)</t>
  </si>
  <si>
    <t>1500
(600 nuevas)</t>
  </si>
  <si>
    <t>2.200
(700 nuevas)</t>
  </si>
  <si>
    <t>5.000
(3.035 nuevas)</t>
  </si>
  <si>
    <t>2.500
(535 nuevas)</t>
  </si>
  <si>
    <t>3.500
(1.000 nuevas)</t>
  </si>
  <si>
    <t>4.400
(900 nuevas)</t>
  </si>
  <si>
    <t>5.000
(600 nuevas)</t>
  </si>
  <si>
    <t>29
(9 nuevos)</t>
  </si>
  <si>
    <t>29
(3 nuevos)</t>
  </si>
  <si>
    <t>14
(10 nuevos)</t>
  </si>
  <si>
    <t>4
(0 nuevos)</t>
  </si>
  <si>
    <t>34
(8 nuevos)</t>
  </si>
  <si>
    <t>26
(0 nuevos)</t>
  </si>
  <si>
    <t>32
(2 nuevos)</t>
  </si>
  <si>
    <t>34
(2 nuevos)</t>
  </si>
  <si>
    <t>21
(9 nuevos)</t>
  </si>
  <si>
    <t>14
(2 nuevos)</t>
  </si>
  <si>
    <t>17
(3 nuevos)</t>
  </si>
  <si>
    <t>19
(2 nuevos)</t>
  </si>
  <si>
    <t>21
(2 nuevos)</t>
  </si>
  <si>
    <t>15
(7 nuevos)</t>
  </si>
  <si>
    <t>8
(0 nuevos)</t>
  </si>
  <si>
    <t>12
(2 nuevos)</t>
  </si>
  <si>
    <t>15
(3 nuevos)</t>
  </si>
  <si>
    <t>10
(9 nuevos)</t>
  </si>
  <si>
    <t>4
(3 nuevos)</t>
  </si>
  <si>
    <t>38
(0 nuevos)</t>
  </si>
  <si>
    <t>15
(2 nuevos)</t>
  </si>
  <si>
    <t>38
(38 nuevos)</t>
  </si>
  <si>
    <t>2
(2  nuevos)</t>
  </si>
  <si>
    <t>1
(1 nuevo)</t>
  </si>
  <si>
    <t>15
(12 nuevos)</t>
  </si>
  <si>
    <t>12
(9 nuevos)</t>
  </si>
  <si>
    <t xml:space="preserve">Tasa de cobertura bruta: Transición 65,20%; primaria 91,44%, secundaria 75,55%, media 51,36%.
Tasa de cobertura neta: transición 58,23%, primaria 71,16%, secundaria 53,41%, media 30,80%.
</t>
  </si>
  <si>
    <t>A+=1
A= 27
B= 82
C= 67
D= 30</t>
  </si>
  <si>
    <t>A+=1
A= 29
B= 84
C= 70
D= 27</t>
  </si>
  <si>
    <t>A+=2
A= 32
B= 87
C= 73
D= 24</t>
  </si>
  <si>
    <t>Primaria 5,0
Secundaria 5.1
Media 5.6</t>
  </si>
  <si>
    <t>Primaria 5,1
Secundaria 5.2
Media 5.7</t>
  </si>
  <si>
    <t>Primaria 5,2
Secundaria 5.3
Media 5.8</t>
  </si>
  <si>
    <t>224
(14 nuevos)</t>
  </si>
  <si>
    <t>213
(3 nuevos)</t>
  </si>
  <si>
    <t>216
(3 nuevos)</t>
  </si>
  <si>
    <t>219
(3 nuevos)</t>
  </si>
  <si>
    <t>224
(5 nuevos)</t>
  </si>
  <si>
    <t>96
(80 nuevos)</t>
  </si>
  <si>
    <t>36
(20 nuevos)</t>
  </si>
  <si>
    <t>56
(20 nuevos)</t>
  </si>
  <si>
    <t>76
(20 nuevos)</t>
  </si>
  <si>
    <t>96
(20 nuevos)</t>
  </si>
  <si>
    <t>3
( 2 nuevos)</t>
  </si>
  <si>
    <t>No de  movilizaciones realizadas.</t>
  </si>
  <si>
    <t>No de niños y niñas atendidos.</t>
  </si>
  <si>
    <t>No de cupos asignados</t>
  </si>
  <si>
    <t>No de municipios que implementan modelos educativos flexibles</t>
  </si>
  <si>
    <t xml:space="preserve">No de municipios atendidos </t>
  </si>
  <si>
    <t>No de municipios con asesoría</t>
  </si>
  <si>
    <t>No de  municipios con  docentes y directivos docentes formados.</t>
  </si>
  <si>
    <t>No de campañas socializadas y sensibilizadas</t>
  </si>
  <si>
    <t>No de socializaciones.</t>
  </si>
  <si>
    <t xml:space="preserve">No de establecimientos educativos beneficiados del Proyecto </t>
  </si>
  <si>
    <t xml:space="preserve">No de estudiantes beneficiados del Proyecto </t>
  </si>
  <si>
    <t>No de Proyectos Educativos  resignificados / reformulados / modificados.</t>
  </si>
  <si>
    <t>No de establecimientos con ruta de mejoramiento implementada.</t>
  </si>
  <si>
    <t>No de Proyectos Educativos  retroalimentados en el  SIGCE</t>
  </si>
  <si>
    <t>No IE fortalecidas en el componente pedagógico de Jornada Única</t>
  </si>
  <si>
    <t>No de EE atendidos por el Programa Todos a Aprender</t>
  </si>
  <si>
    <t xml:space="preserve">No  IE  con implementación del proyecto Pásate a la Biblioteca Escolar </t>
  </si>
  <si>
    <t>No  establecimientos educativos fortalecidos con el Proyecto de Biblioteca Escuela</t>
  </si>
  <si>
    <t xml:space="preserve">
No de Establecimientos Educativos fortalecidos con ambientes aprendizaje en paz y convivencia. </t>
  </si>
  <si>
    <t>No escuelas normales acreditadas</t>
  </si>
  <si>
    <t>No de Instituciones Educativas con proyectos pedagógicos transversales implementados</t>
  </si>
  <si>
    <t>No de transferencias.</t>
  </si>
  <si>
    <t xml:space="preserve">No de docentes vinculados </t>
  </si>
  <si>
    <t>No de portafolios de formación informal a través de la Universidad de Libre Aprendizaje ofertados.</t>
  </si>
  <si>
    <t>No de municipios con la Estrategia Todos Listos</t>
  </si>
  <si>
    <t>No de municipios cuentan con el SSNN.</t>
  </si>
  <si>
    <t>No de políticas públicas reconocidas legalmente</t>
  </si>
  <si>
    <t>No de funcionarios cualificados.</t>
  </si>
  <si>
    <t>No de archivos de gestión documental construidos y dotados.</t>
  </si>
  <si>
    <t>No de estudios técnico elaborados.</t>
  </si>
  <si>
    <t>No de procesos recertificados.</t>
  </si>
  <si>
    <t>PAZ TERRITORIAL CON EQUIDAD SOCIAL</t>
  </si>
  <si>
    <t>No de Proyectos Educativos incorporados en el  SIGCE</t>
  </si>
  <si>
    <t xml:space="preserve"> Estrategias de convivencia,  reconciliación e inclusión con perspectiva de género, desarrolladas por el sector cultural de Nariño</t>
  </si>
  <si>
    <t>109
(70 nuevas)</t>
  </si>
  <si>
    <t>179
(70 nuevas)</t>
  </si>
  <si>
    <t>239
(60 nuevas)</t>
  </si>
  <si>
    <t>% de planes de aseguramiento estructurados e implementados</t>
  </si>
  <si>
    <t>Estructurado e implementado  el  plan de aseguramiento para los servicios públicos domiciliarios en 9 municipios del pacifico nariñense</t>
  </si>
  <si>
    <t>48
(0 nuevos)</t>
  </si>
  <si>
    <t>Realizados talleres de capacitación y seguimiento relacionadas con el proceso de Certificación SGP-APSB</t>
  </si>
  <si>
    <t>Conformados y funcionando los Comités de control y desarrollo social y veedurías ciudadanas</t>
  </si>
  <si>
    <t>53
(35 nuevos)</t>
  </si>
  <si>
    <t>84
(31 nuevos)</t>
  </si>
  <si>
    <t>117
(33 nuevos)</t>
  </si>
  <si>
    <t>Dotadas las empresas prestadoras de SPD de equipos básicos para optimizar y/o poner en marcha el laboratorio de análisis de muestras de agua</t>
  </si>
  <si>
    <t>No de prestadores dotados</t>
  </si>
  <si>
    <t>6,</t>
  </si>
  <si>
    <t>6,10</t>
  </si>
  <si>
    <t>Fortalecidos los esquemas prestacionales en las empresas de servicios públicos urbanos y rurales AAA de los municipios del departamento de Nariño,  en el componente comercial, financiero, administrativo y jurídico.</t>
  </si>
  <si>
    <t>24 (1nuevo)</t>
  </si>
  <si>
    <t>39
 (15 nuevo)</t>
  </si>
  <si>
    <t>59
 (20 nuevos)</t>
  </si>
  <si>
    <t>64
(5 nuevo)</t>
  </si>
  <si>
    <t>52
(10 nuevos)</t>
  </si>
  <si>
    <t>58
(6 nuevos)</t>
  </si>
  <si>
    <t>64
(6 nuevos)</t>
  </si>
  <si>
    <t>44
(24 nuevos)</t>
  </si>
  <si>
    <t>64
(20 nuevos)</t>
  </si>
  <si>
    <t>7
(1 nuevo)</t>
  </si>
  <si>
    <t>12
(5 nuevos)</t>
  </si>
  <si>
    <t>15
(1nuevo)</t>
  </si>
  <si>
    <t>6
(1 nuevo)</t>
  </si>
  <si>
    <t>Apoyados técnicamente los municipios para el fortalecimiento de los Comités Municipales de erradicación del Trabajo infantil.</t>
  </si>
  <si>
    <t>28
(20 nuevos)</t>
  </si>
  <si>
    <t>48
(20 nuevos)</t>
  </si>
  <si>
    <t>8
(3 Nuevos)</t>
  </si>
  <si>
    <t xml:space="preserve">Fortalecidos proyectos de innovación productiva de población LGBTI, en el marco de la economía colaborativa. </t>
  </si>
  <si>
    <t>10
(7 nuevos)</t>
  </si>
  <si>
    <t>Conformada  la ruta de atención integral para víctimas de violencia basada en identidades género y orientaciones sexuales, con énfasis en víctimas de conflicto armado, en el marco de innovación social.</t>
  </si>
  <si>
    <t>Conformado el comité para la revisión, análisis y seguimiento de casos de violencia  para víctimas de violencia basada en identidades género y orientaciones sexuales y violencia en el marco del conflicto.</t>
  </si>
  <si>
    <t>Fortalecidos los procesos de socialización, promoción y sensibilización de la política pública de diversidad sexual y de género de Nariño.</t>
  </si>
  <si>
    <t>Diseñada  e implementada una estrategia de movilización social para la promoción y garantía de los derechos sexuales y reproductivos; prevención de ITS, VIH y TBC,  desde la perspectiva de orientación sexual e identidades de género e inclusión social.</t>
  </si>
  <si>
    <t>Fortalecidos  procesos de generación de ingresos, capacitando y sensibilizando a la empresa (publica, privada y mixta) sobre inclusión laboral para PcD en el marco de una economía colaborativa.</t>
  </si>
  <si>
    <t>Fortalecidos  procesos de salud integral con énfasis (RBC) incluyendo la promoción y garantía de los derechos sexuales y reproductivos con PcD</t>
  </si>
  <si>
    <t>6
(4nuevos)</t>
  </si>
  <si>
    <t>2
(0 nuevos)</t>
  </si>
  <si>
    <t>4
(1nuevos)</t>
  </si>
  <si>
    <t>21
(1 nuevos)</t>
  </si>
  <si>
    <t>23
(2nuevos)</t>
  </si>
  <si>
    <t>25
(2 nuevos)</t>
  </si>
  <si>
    <t>90
(24 nuevo)</t>
  </si>
  <si>
    <t>69
(3 nuevos)</t>
  </si>
  <si>
    <t>76
(7 nuevos)</t>
  </si>
  <si>
    <t>82
(6 nuevos)</t>
  </si>
  <si>
    <t>90
(8 nuevos)</t>
  </si>
  <si>
    <t>1
(0 nueva)</t>
  </si>
  <si>
    <t>% de implementación de la política pública</t>
  </si>
  <si>
    <t>Garantizar el acceso oportuno y la permanencia escolar en los 61 municipios no certificados del Departamento de Nariño.</t>
  </si>
  <si>
    <t>Garantizar una educación de calidad para la formación integral  en todos niveles educativos.</t>
  </si>
  <si>
    <t xml:space="preserve">Construir e implementar un sistema colaborativo para  la formación de estudiantes y la articulación de niveles educativos, mediante alianzas interinstitucionales  </t>
  </si>
  <si>
    <t>Cobertura bruta y neta en los niveles educativos de preescolar, básica primaria, básica secundaria y media incrementada en los 61 municipios no certificados del Departamento.</t>
  </si>
  <si>
    <t>Fortalecidas las rutas de apoyo al mejoramiento institucional y la gestión escolar.</t>
  </si>
  <si>
    <t xml:space="preserve">Sostenidos los establecimientos educativos beneficiados con el programa Todos a Aprender </t>
  </si>
  <si>
    <t>Sostenidos los  establecimientos educativos del proyecto biblioteca escuela con el apoyo del Ministerio de Cultura</t>
  </si>
  <si>
    <t>Sostenida la acreditación en el programa de formación complementaria a las escuelas normales superiores de Nariño</t>
  </si>
  <si>
    <t>No de planes territoriales de formación docente</t>
  </si>
  <si>
    <t>No de alianzas</t>
  </si>
  <si>
    <t xml:space="preserve">
Implementada, en municipios focalizados por el MEN, la Estrategia Todos Listos para lograr tránsito armónico de niños y niñas al sistema educativo.</t>
  </si>
  <si>
    <t>No de Banco de incentivos, moneda social y sistema de insignias creados e implementados</t>
  </si>
  <si>
    <t>Implementada la política pública etnoeducativa para pueblos indígenas</t>
  </si>
  <si>
    <t>Implementada la política pública etnoeducativa para comunidades afrodescendientes</t>
  </si>
  <si>
    <t>PROPOSITO COMUN</t>
  </si>
  <si>
    <t>MAS Y MEJOR EDUCACION</t>
  </si>
  <si>
    <t xml:space="preserve">Garantizar la educación de adultos fortaleciendo su proceso cognitivo, cívico, político y afectivo. </t>
  </si>
  <si>
    <t>Optimizar la capacidad institucional para garantizar el derecho a la educación en condiciones de calidad, oportunidad y eficiencia.</t>
  </si>
  <si>
    <t>Garantizado el derecho a una educación inclusiva para la población en condiciones de discapacitada.</t>
  </si>
  <si>
    <t>N° de estudiantes atendidos.</t>
  </si>
  <si>
    <t>Garantizado el derecho a la  educación a la población en situación de vulnerabilidad</t>
  </si>
  <si>
    <t>Fortalecida la educación de adultos para garantizar el acceso y  permanencia al sistema educativo</t>
  </si>
  <si>
    <t>Mejorados los promedios de las Pruebas SABER 3º,5º,7º y 9º en las áreas de Matemáticas, Lenguaje, Ciencias Naturales y Competencias Ciudadanas</t>
  </si>
  <si>
    <t xml:space="preserve">Resultados Promedio de las Pruebas Saber 3°,5°, 7º y 9° </t>
  </si>
  <si>
    <t>N° de Instituciones Educativas en  categorías 
A+,A,B,C y D</t>
  </si>
  <si>
    <t>Fortalecido el servicio educativo , por el Plan de Educación Rural PER, en los EE focalizados del Departamento de Nariño</t>
  </si>
  <si>
    <t>No. De EE focalizados, que mejoran el servicio educativo ofertado en el sector rural</t>
  </si>
  <si>
    <t xml:space="preserve">Ampliado el número de Instituciones Educativas con articulación interna y/o externa. </t>
  </si>
  <si>
    <t>Mejorado el nivel del manejo del ingles en EE focalizados en el Departamento de Nariño</t>
  </si>
  <si>
    <t>No de estudiantes que mejoran su nivel de Ingles en EE de Nariño</t>
  </si>
  <si>
    <r>
      <rPr>
        <b/>
        <sz val="9"/>
        <rFont val="Arial"/>
        <family val="2"/>
      </rPr>
      <t>Tercero:</t>
    </r>
    <r>
      <rPr>
        <sz val="9"/>
        <rFont val="Arial"/>
        <family val="2"/>
      </rPr>
      <t xml:space="preserve"> Matemáticas: 294. Lenguaje: 300. </t>
    </r>
    <r>
      <rPr>
        <b/>
        <sz val="9"/>
        <rFont val="Arial"/>
        <family val="2"/>
      </rPr>
      <t xml:space="preserve">Quinto: </t>
    </r>
    <r>
      <rPr>
        <sz val="9"/>
        <rFont val="Arial"/>
        <family val="2"/>
      </rPr>
      <t xml:space="preserve">Matemáticas: 308. Lenguaje: 300. Ciencias Naturales 317. </t>
    </r>
    <r>
      <rPr>
        <b/>
        <sz val="9"/>
        <rFont val="Arial"/>
        <family val="2"/>
      </rPr>
      <t xml:space="preserve">Noveno: </t>
    </r>
    <r>
      <rPr>
        <sz val="9"/>
        <rFont val="Arial"/>
        <family val="2"/>
      </rPr>
      <t>Matemáticas: 300. Lenguaje: 291. Ciencias Naturales: 301.</t>
    </r>
  </si>
  <si>
    <r>
      <rPr>
        <b/>
        <sz val="9"/>
        <rFont val="Arial"/>
        <family val="2"/>
      </rPr>
      <t xml:space="preserve">Tercero: </t>
    </r>
    <r>
      <rPr>
        <sz val="9"/>
        <rFont val="Arial"/>
        <family val="2"/>
      </rPr>
      <t xml:space="preserve">Matemáticas: 302. Lenguaje: 308. </t>
    </r>
    <r>
      <rPr>
        <b/>
        <sz val="9"/>
        <rFont val="Arial"/>
        <family val="2"/>
      </rPr>
      <t>Quinto:</t>
    </r>
    <r>
      <rPr>
        <sz val="9"/>
        <rFont val="Arial"/>
        <family val="2"/>
      </rPr>
      <t xml:space="preserve"> Matemáticas: 316. Lenguaje: 308. Ciencias Naturales 325. </t>
    </r>
    <r>
      <rPr>
        <b/>
        <sz val="9"/>
        <rFont val="Arial"/>
        <family val="2"/>
      </rPr>
      <t>Noveno:</t>
    </r>
    <r>
      <rPr>
        <sz val="9"/>
        <rFont val="Arial"/>
        <family val="2"/>
      </rPr>
      <t xml:space="preserve"> Matemáticas: 308. Lenguaje: 299. Ciencias Naturales: 309.</t>
    </r>
  </si>
  <si>
    <t xml:space="preserve">30
</t>
  </si>
  <si>
    <t>Implementada la estrategia "Movilización social, una mirada objetiva y social,  búsqueda activa"</t>
  </si>
  <si>
    <t>N de Comités Municipales de búsqueda activa constituidos y operando</t>
  </si>
  <si>
    <t>Estudiantes registrados en el SIMAT (Sistema Integrado de Matrícula)</t>
  </si>
  <si>
    <t>Disminuida la educación contratada (sustitución de matrícula)</t>
  </si>
  <si>
    <t>No de convenios realizados</t>
  </si>
  <si>
    <t>Focalizada y atendida población con modelos educativos flexibles en los  municipios no certificados del Departamento.</t>
  </si>
  <si>
    <t xml:space="preserve">Focalizada y atendida la
población en condiciones de discapacidad </t>
  </si>
  <si>
    <t>Implementado un proyecto de estímulos  por establecimiento educativo en Pruebas Saber 3º, 5º, 7º y 9º, de acuerdo a su promedio.</t>
  </si>
  <si>
    <t>Implementado un proyecto de estímulos a estudiantes, en Pruebas Saber 11, de acuerdo a su promedio, dentro del proyecto "MEJORES BACHILLERES DE NARIÑO."</t>
  </si>
  <si>
    <t>Implementado el proyecto de Manejo Adecuado de Tiempo Libre "MEJORES INTERPRETES Y COMPOSITORES NARIÑENSES" dentro de la población estudiantil del departamento de Nariño</t>
  </si>
  <si>
    <t>No. De proyectos implementados.</t>
  </si>
  <si>
    <t>Implementado el PER en los EE rurales focalizados en el Departamento de Nariño</t>
  </si>
  <si>
    <t>%. de E.E. con PER implementado</t>
  </si>
  <si>
    <t>Fortalecida la Catedra Nariño con enfoque de paz y post acuerdo en una IE por subregión</t>
  </si>
  <si>
    <t>No. de IE fortalecidas con cátedra de paz</t>
  </si>
  <si>
    <t>Implementada la "SEMANA EDUCATIVA EL SUR ES EL NORTE". Con la participación de los establecimientos educativos oficiales del departamento de Nariño</t>
  </si>
  <si>
    <t>No. de establecimientos que participan en la semana EL SUR ES EL NORTE</t>
  </si>
  <si>
    <t>Realizadas alianzas con instituciones de educación para el trabajo, SENA, de educación superior y otras.</t>
  </si>
  <si>
    <t xml:space="preserve">Formados estudiantes en la Universidad de Libre Aprendizaje </t>
  </si>
  <si>
    <t>Vinculados docentes Ad Honorem en la Universidad de Libre Aprendizaje.</t>
  </si>
  <si>
    <t>Implementado el programa de profesionalización de  docentes indígenas.</t>
  </si>
  <si>
    <t>Implementado el programa de profesionalización de  docentes afro.</t>
  </si>
  <si>
    <t>Beneficiados Establecimientos Educativos con la articulación de los programas de bilingüismo con los proyectos productivos.</t>
  </si>
  <si>
    <t>No de Establecimientos Educativos beneficiados.</t>
  </si>
  <si>
    <t>Generadas alianzas interinstitucionales para el mejoramiento del nivel de inglés de los estudiantes</t>
  </si>
  <si>
    <t xml:space="preserve">Creados e implementados banco de incentivos, moneda social y sistema de insignias </t>
  </si>
  <si>
    <t>No de actividades realizadas.</t>
  </si>
  <si>
    <t>162.998)
(4.838 nuevos)</t>
  </si>
  <si>
    <t>CÁTEDRA FUTURO</t>
  </si>
  <si>
    <t xml:space="preserve">
Consolidar la gobernanza cultural de Nariño desde sus ciudadanos y ciudadanas, a través de la garantía de sus derechos culturales y la articulación, coordinación y ejecución de políticas culturales con enfoque diferencial y perspectiva de género
</t>
  </si>
  <si>
    <t>EQUIDAD ENTRE LOS GÉNEROS:</t>
  </si>
  <si>
    <t>POBLACION LGTBI</t>
  </si>
  <si>
    <t>Fortalecer la prestación de los servicios públicos domiciliarios en el departamento</t>
  </si>
  <si>
    <t>Fortalecer el tejido social y garantizar la inclusión de todos los grupos sociales del territorio</t>
  </si>
  <si>
    <t>No. META
 PRODUCTO</t>
  </si>
  <si>
    <t>42
(0nuevos)</t>
  </si>
  <si>
    <t>15
(9 nuevos)</t>
  </si>
  <si>
    <t>Gestionado y/o  cofinanciado el mejoramiento de infraestructura para atención integral de niños y niñas en su primera infancia. (Centros de Desarrollo Infantil)</t>
  </si>
  <si>
    <t>3
(0 nuevos)</t>
  </si>
  <si>
    <t>N. de Municipios fortalecidos</t>
  </si>
  <si>
    <t>64
(16 nuevos)</t>
  </si>
  <si>
    <t>No de procesos articulados</t>
  </si>
  <si>
    <t>4
 (1 Nuevo)</t>
  </si>
  <si>
    <t>78
(23 nuevos)</t>
  </si>
  <si>
    <t>78
 (7 nuevos)</t>
  </si>
  <si>
    <t>58
(3 nuevos)</t>
  </si>
  <si>
    <t>71
(7 nuevos)</t>
  </si>
  <si>
    <t>20
 (10 nuevos)</t>
  </si>
  <si>
    <t>64
 (24 nuevos)</t>
  </si>
  <si>
    <t>2.750
(500 nuevas)</t>
  </si>
  <si>
    <t>11
(8 nuevas)</t>
  </si>
  <si>
    <t>19
(8 nuevas)</t>
  </si>
  <si>
    <t>26
(7 nuevas)</t>
  </si>
  <si>
    <t>No de Personas capacitadas por Municipio.</t>
  </si>
  <si>
    <t>100
(50 nuevas)</t>
  </si>
  <si>
    <t>150
(50 nuevas)</t>
  </si>
  <si>
    <t>200
(50 nuevas)</t>
  </si>
  <si>
    <t>9 
(4 nuevos)</t>
  </si>
  <si>
    <t>1.700
(278 nuevos)</t>
  </si>
  <si>
    <t>24
(20 nuevos)</t>
  </si>
  <si>
    <t>44
(20 nuevos)</t>
  </si>
  <si>
    <t>7
(4 nuevos)</t>
  </si>
  <si>
    <t>3 
(2 nuevos)</t>
  </si>
  <si>
    <t>158.160
(0 nuevos)</t>
  </si>
  <si>
    <t>159.772
(1612 nuevos)</t>
  </si>
  <si>
    <t>161.384
(1612 nuevos)</t>
  </si>
  <si>
    <t>162.998
(1614 nuevos)</t>
  </si>
  <si>
    <t>Apoyada la implementación de las políticas públicas de agua potable y saneamiento básico en los municipios del departamento</t>
  </si>
  <si>
    <t>MEN
MUNICIPIOS
COOPERACION</t>
  </si>
  <si>
    <t>MIN. VIVIENDA
BANCO AGRARIO
MUNICIPIOS</t>
  </si>
  <si>
    <t>DEPORTE, RECREACIÓN Y ACTIVIDAD FISICA</t>
  </si>
  <si>
    <t>INCLUSION SOCIAL</t>
  </si>
  <si>
    <t xml:space="preserve">
Garantizar el acceso oportuno a una educación pública de calidad que desarrolle las capacidades del individuo y responda a los desafíos del territorio y del planeta, teniendo en cuenta un enfoque diferencial y de equidad de genero. 
</t>
  </si>
  <si>
    <t>4,10</t>
  </si>
  <si>
    <t>4,17</t>
  </si>
  <si>
    <t>Realizada transferencia a la Universidad de Nariño para la articulación de la Educación Superior Ley 30.</t>
  </si>
  <si>
    <t>% de implementación del programa</t>
  </si>
  <si>
    <t>% de EE con estudiantes que mejoran su nivel de Inglés</t>
  </si>
  <si>
    <t>No de políticas construidas e implementadas</t>
  </si>
  <si>
    <t>Garantizar el derecho a una alimentación balanceada, nutritiva y suficiente de manera estable y en un entorno favorable para la población nariñense, a través de la implementación, seguimiento y evaluación de acciones transectoriales con el fin de asegurar la salud de las personas y el derecho de los consumidores</t>
  </si>
  <si>
    <t xml:space="preserve">Implementada en el 100% de los municipios el programa nacional de prevención y reducción de la anemia nutricional </t>
  </si>
  <si>
    <t>No. de Municipios con programa de nacional de prevención y reducción de la anemia nutricional (PNPRAN) implementado</t>
  </si>
  <si>
    <t>Fortalecida la coordinación intersectorial para el cumplimiento de la atención integral a victimas de violencia basada en género</t>
  </si>
  <si>
    <t>Construida e implementada la política pública del deporte la recreación y la actividad física en el departamento de Nariño</t>
  </si>
  <si>
    <t>Promovidas y/o fortalecidas las  iniciativas innovadoras de sustento para mujeres que laboran en el sector rural,  focalizadas por subregión,  bajo el enfoque de la economía colaborativa.</t>
  </si>
  <si>
    <t>Fortalecida y ampliada la mesa departamental LGBTI, como un órgano consultivo, representativo, gestor y articulador de procesos,  para realizar seguimiento a la implementación  de la política pública de diversidad sexual y de géneros,  en el marco de gobierno abierto.</t>
  </si>
  <si>
    <t>Ambiental Asociado a la Prestación de Servicios Públicos</t>
  </si>
  <si>
    <t>Intervención Para las Zonas Rurales Con Sistemas No Convencionales</t>
  </si>
  <si>
    <t>NARIÑO CORAZÓN CULTURAL</t>
  </si>
  <si>
    <t xml:space="preserve"> Contribuir al mejoramiento de la salud y calidad de vida de las y los nariñenses, bajo los principios de intersectorialidad y complementariedad.
</t>
  </si>
  <si>
    <t>26
(20 nuevas)</t>
  </si>
  <si>
    <t>2%
 (2017)</t>
  </si>
  <si>
    <t>100
(10 nuevos)</t>
  </si>
  <si>
    <t>31
(7 nuevas)</t>
  </si>
  <si>
    <t>34
(11 nuevas)</t>
  </si>
  <si>
    <t>23
(0 nuevas)</t>
  </si>
  <si>
    <t>CONVIVENCIA SOCIAL Y SALUD MENTAL</t>
  </si>
  <si>
    <t>SEXUALIDAD Y DERECHOS SEXUALES Y REPRODUCTIVOS</t>
  </si>
  <si>
    <t>VIDA SALUDABLE Y ENFERMEDADES TRANSMISIBLES</t>
  </si>
  <si>
    <t>SALUD PÚBLICA EN EMERGENCIAS Y DESASTRES</t>
  </si>
  <si>
    <t>SALUD Y ÁMBITO LABORAL</t>
  </si>
  <si>
    <t>GESTIÓN DIFERENCIAL DE POBLACIONES VULNERABLES</t>
  </si>
  <si>
    <t>Tasa de cobertura bruta: Transición 63,20%; primaria 89,44%, secundaria 73,55%, media 47,36%.
Tasa de cobertura neta: transición 56,23%, primaria 69,16%, secundaria 51,41%, media 26.80%.</t>
  </si>
  <si>
    <t>Tasa de cobertura bruta: Transición 64,20%; primaria 90,44%, secundaria 74,55%, media 48,36%.
Tasa de cobertura neta: transición 57,23%, primaria 70,16%, secundaria 52,41%, media 28.80%.</t>
  </si>
  <si>
    <t>320
(160 nuevos)</t>
  </si>
  <si>
    <t>480
(160 nuevos)</t>
  </si>
  <si>
    <t>10
(0 nuevas)</t>
  </si>
  <si>
    <t>15
(5 nuevas)</t>
  </si>
  <si>
    <t>20 
(5 nuevas)</t>
  </si>
  <si>
    <t>30
(10 nuevas)</t>
  </si>
  <si>
    <t>5400
(- 219 estudiantes)</t>
  </si>
  <si>
    <t>5181
(- 219 estudiantes)</t>
  </si>
  <si>
    <t>4962
(- 219 estudiantes)</t>
  </si>
  <si>
    <t>6
(1 nueva)</t>
  </si>
  <si>
    <t>7
(1 nueva)</t>
  </si>
  <si>
    <t>8
(1 nueva)</t>
  </si>
  <si>
    <t>1
( 0 nuevas)</t>
  </si>
  <si>
    <t>2
( 1 nuevas)</t>
  </si>
  <si>
    <t>3
( 1 nuevas)</t>
  </si>
  <si>
    <t>400
(200 nuevos)</t>
  </si>
  <si>
    <t>600
(200 nuevos)</t>
  </si>
  <si>
    <t>800
(200 nuevos)</t>
  </si>
  <si>
    <t>1105
(250 nuevos)</t>
  </si>
  <si>
    <t>1355
(250 nuevos)</t>
  </si>
  <si>
    <t>1605
(250 nuevos)</t>
  </si>
  <si>
    <t>1855
(250 nuevos)</t>
  </si>
  <si>
    <t>234
(78 nuevas)</t>
  </si>
  <si>
    <t>1,2, 3</t>
  </si>
  <si>
    <t>1,2, 10</t>
  </si>
  <si>
    <t>1,2, 9</t>
  </si>
  <si>
    <t>3,4, 10</t>
  </si>
  <si>
    <t>10,17</t>
  </si>
  <si>
    <t>10,16</t>
  </si>
  <si>
    <t>5,10, 16</t>
  </si>
  <si>
    <t>5,9, 10</t>
  </si>
  <si>
    <t>4,5, 10</t>
  </si>
  <si>
    <t>1,10</t>
  </si>
  <si>
    <t>10,11</t>
  </si>
  <si>
    <t>Indice de COP</t>
  </si>
  <si>
    <t>Desarrollado el 100% de las acciones en salud oral</t>
  </si>
  <si>
    <t>Porcentaje de cumplimiento  de acciones de promoción programadas</t>
  </si>
  <si>
    <t>Porcentaje de cumplimiento  de acciones de prevención programadas</t>
  </si>
  <si>
    <t>Desarrollado los mecanismos de vigilancia  en salud oral  y gestión del conocimiento</t>
  </si>
  <si>
    <t>Porcentaje de  cumplimiento en los mecanismos de vigilancia en salud oral  y gestión del conocimiento</t>
  </si>
  <si>
    <t>Disminuida la tasa de mortalidad por cáncer de prostata</t>
  </si>
  <si>
    <t>Tasa de mortalidad por cáncer de prostata por 100.000 habitantes</t>
  </si>
  <si>
    <t>8.43 (2013)</t>
  </si>
  <si>
    <t>Disminuida la tasa de mortalidad por cáncer de Estomago</t>
  </si>
  <si>
    <t>Tasa de mortalidad por cáncer de estomago por 100.000 habitantes</t>
  </si>
  <si>
    <t>14,67 (2013)</t>
  </si>
  <si>
    <t>% de cobertura de mamografia</t>
  </si>
  <si>
    <t xml:space="preserve">Incrementada la coberetura de citologia en mujeres entre 15-69 años </t>
  </si>
  <si>
    <t>% de cobertura de citologia</t>
  </si>
  <si>
    <t>Disminuida la tasa de mortalidad por tumor maligno de la mama de la mujer (C50 en mujeres)</t>
  </si>
  <si>
    <t>Disminuida la tasa de mortalidad por cáncer de Cervix</t>
  </si>
  <si>
    <t>Tasa de Mortalidad por tumor maligno del cuello del útero (C53)</t>
  </si>
  <si>
    <t>No de hectáreas agrícolas sembradas</t>
  </si>
  <si>
    <t>147.741
(0 nuevas)</t>
  </si>
  <si>
    <t>149.241
(1.500 nuevas)</t>
  </si>
  <si>
    <t>149.241
(500 nuevas)</t>
  </si>
  <si>
    <t>148.241
(500 nuevas)</t>
  </si>
  <si>
    <t>148.741
(500 nuevas)</t>
  </si>
  <si>
    <t>3.000
(2.500 nuevas)</t>
  </si>
  <si>
    <t>3.000
(800 nuevas)</t>
  </si>
  <si>
    <t>5
(4 nuevos)</t>
  </si>
  <si>
    <t>2
(1nuevo)</t>
  </si>
  <si>
    <t>Fortalecida la Banda Sinfónica Departamental de Nariño</t>
  </si>
  <si>
    <t>% Estrategia de fortalecimiento de la Banda Departamental</t>
  </si>
  <si>
    <t>Dinamizados los espacios culturales: Pinacoteca Departamental – Casa de la Cultura y concha Acústica Agustín Agualongo</t>
  </si>
  <si>
    <t xml:space="preserve">No. De eventos apoyados y realizados en la Pinacoteca Departamental - Casa de la Cultura y concha acústica Agustín Agualongo </t>
  </si>
  <si>
    <t>400
(375 nuevos)</t>
  </si>
  <si>
    <t>100
(75 nuevos)</t>
  </si>
  <si>
    <t>200
(100 nuevos)</t>
  </si>
  <si>
    <t>300
(100 nuevos)</t>
  </si>
  <si>
    <t>400 
(100 nuevos)</t>
  </si>
  <si>
    <t>% de estrategia para el funcionamiento de la Biblioteca</t>
  </si>
  <si>
    <t>166.459
(5.191 nuevos)</t>
  </si>
  <si>
    <t>161.268
(0 nuevos)</t>
  </si>
  <si>
    <t>162,997
(1729 nuevos)</t>
  </si>
  <si>
    <t>164.726
(1729 nuevos)</t>
  </si>
  <si>
    <t>166,459
(1733 nuevos)</t>
  </si>
  <si>
    <t>Numero de convenios</t>
  </si>
  <si>
    <t xml:space="preserve">Constituidas unidades de liderazgo de genero en las comunidades educativas en los municipios focalizados  del Departamento de Nariño </t>
  </si>
  <si>
    <t>6
(3nuevas)</t>
  </si>
  <si>
    <t>6
(5 nuevos)</t>
  </si>
  <si>
    <t>Implementar la Cátedra Futuro para la generación de nuevas capacidades y competencias en los estudiantes, con el fin de que asuman los retos del futuro y contribuyan a la construcción de paz territorial mediante la apropiación de la tecnología, el emprendimiento social y las tendencias mundiales.</t>
  </si>
  <si>
    <t>Mejorado el componente de Ambientes escolar en los tres niveles, primaria, secundaria y media.</t>
  </si>
  <si>
    <t>Indice de ambientes escolares por nivel.</t>
  </si>
  <si>
    <t>Primaria 0,70
Secundaria 0,77
Media N/R</t>
  </si>
  <si>
    <t>Primaria 1,00
Secundaria 1,00
Media 0,5</t>
  </si>
  <si>
    <t>Primaria 0,70
Secundaria 0,77
Media 0,3</t>
  </si>
  <si>
    <t>Primaria 0,8
Secundaria 0,8
Media 0,5</t>
  </si>
  <si>
    <t>Primaria 0,9
Secundaria 0,9
Media 0,5</t>
  </si>
  <si>
    <t>Nª de Docentes beneficiados</t>
  </si>
  <si>
    <t>350
(250 nuevos)</t>
  </si>
  <si>
    <t>600
(250 nuevos)</t>
  </si>
  <si>
    <t>850
(250 nuevos)</t>
  </si>
  <si>
    <t>Ejecutados proyectos para la creación de ambientes de aprendizaje y generación de   nuevas capacidades de los estudiantes del departamento en el marco de la metodología de cátedra futuro, la apropiación tecnológica, el emprendimiento social, las tendencias mundiales, la construcción de paz territorial y los ODS</t>
  </si>
  <si>
    <t>Nª de Proyectos ejecutados</t>
  </si>
  <si>
    <t>Instituciones beneficiadas con adecuación de aulas para el trabajo colaborativo y herramientas para el emprendimiento social, la construcción de paz territorial y el trabajo en torno a los ODS como estrategia pedagógica en las Instituciones Educativas del departamento</t>
  </si>
  <si>
    <t>Nª de Instituciones beneficiadas</t>
  </si>
  <si>
    <t>79
(77 nuevas)</t>
  </si>
  <si>
    <t>156
(77 nuevas)</t>
  </si>
  <si>
    <t>Beneficiados estudiantes con Dotación de kits para el emprendimiento social, el aprovechamiento tecnológico, la comprensión de las tendencias globales y la construcción de paz.</t>
  </si>
  <si>
    <t>Nº de estudiantes beneficiados</t>
  </si>
  <si>
    <t>1800
(1600 nuevos)</t>
  </si>
  <si>
    <t>3400
(1600 nuevos)</t>
  </si>
  <si>
    <t>5000
(1600 nuevos)</t>
  </si>
  <si>
    <t>Implementada una plataforma de seguimiento y caracterización de los procesos, así como la medición del impacto de cátedra futuro.</t>
  </si>
  <si>
    <t>Nª de plataformas implementadas</t>
  </si>
  <si>
    <t>Ejecutados programas de formación en desarrollo de software para estudiantes de las Instituciones educativas del departamento</t>
  </si>
  <si>
    <t>Nº de programas ejecutados</t>
  </si>
  <si>
    <t>Construidos productos de apropiación tecnológica por parte de los estudiantes del departamento</t>
  </si>
  <si>
    <t>Nª de productos construidos</t>
  </si>
  <si>
    <t>336
(300 nuevas)</t>
  </si>
  <si>
    <t>636
(300 nuevas)</t>
  </si>
  <si>
    <t>936
(300 nuevas)</t>
  </si>
  <si>
    <t>Disminuido el porcentaje de deserción en educación básica y media</t>
  </si>
  <si>
    <t>% de deserciòn en basica y media.</t>
  </si>
  <si>
    <t>Implementado y ejecutado un programa de estímulos, insignias y reconocimientos orientado a estudiantes de las Instituciones Educativas del departamento</t>
  </si>
  <si>
    <t>Nª de estudiantes beneficiados</t>
  </si>
  <si>
    <t>8488
(8424 nuevos)</t>
  </si>
  <si>
    <t>16912
(8424 nuevos)</t>
  </si>
  <si>
    <t>25336
(8424 nuevos)</t>
  </si>
  <si>
    <t>Formados estudiantes líderes gestores de paz territorial con enfoque en las temáticas de los proyectos pedagógicos transversales y la equidad de género</t>
  </si>
  <si>
    <t>Nº de estudiantes formados</t>
  </si>
  <si>
    <t>Implementada la cátedra de paz y de emprendimiento, así como los proyectos pedagógicos transversales con enfoque diferencial mediante la metodología de cátedra futuro en las instituciones educativas del departamento</t>
  </si>
  <si>
    <t>No de Instituciones educativas beneficiadas.</t>
  </si>
  <si>
    <t>Realizadas Iteraciones de la metodología de cátedra futuro.</t>
  </si>
  <si>
    <t>Nº de iteraciones realizadas</t>
  </si>
  <si>
    <t>Generadas Iniciativas y emprendimientos sociales para la construcción de paz territorial en el marco de los proyectos pedagógicos transversales y los ODS en las instituciones educativas del departamento</t>
  </si>
  <si>
    <t>Nº de iniciativas generadas</t>
  </si>
  <si>
    <t>2000
(1000 nuevas)</t>
  </si>
  <si>
    <t>3000
(1000 nuevas)</t>
  </si>
  <si>
    <t>4000
(1000 nuevas)</t>
  </si>
  <si>
    <t>Apoyados emprendimientos sociales para la construcción de paz territorial mediante el fortalecimiento de los proyectos pedagógicos transversales y los ODS en las instituciones educativas del departamento</t>
  </si>
  <si>
    <t>Nº de emprendimientos apoyados</t>
  </si>
  <si>
    <t>Realizados eventos globales, foros y ferias para la cocreación, difusión e intercambio de conocimiento orientado hacia la apropiación tecnológica, el emprendimiento social, las tendencias mundiales, la construcción de paz territorial y los ODS</t>
  </si>
  <si>
    <t>Nº de eventos realizados</t>
  </si>
  <si>
    <t>Apoyadas instituciones de Jornada Única</t>
  </si>
  <si>
    <t>Nª de Institucions educativas beneficiadas.</t>
  </si>
  <si>
    <t>Implementada cátedra futuro como estrategia pedagógica para el desarrollo de procesos de innovación en el aprendizaje y el aprovechamiento del tiempo de permanencia en las Instituciones de Jornada Única del departamento</t>
  </si>
  <si>
    <t>Nº de Instituciones benficiadas</t>
  </si>
  <si>
    <t>11
(5 nuevos)</t>
  </si>
  <si>
    <t>21
(5 nuevos)</t>
  </si>
  <si>
    <t>N° de estudios realizados</t>
  </si>
  <si>
    <t xml:space="preserve">Descentralizado el deporte asociado (ligas)  en los municipios con asistencia técnica, administrativa y normativa </t>
  </si>
  <si>
    <t>Posicionamiento y liderazgo deportivo en el ámbito nacional ampliando el  número de medallas  en juegos nacionales y paranacionales</t>
  </si>
  <si>
    <t>Promover, fortalecer y masificar la participación de todos los sectores poblacionales  en los programas deportivos, recreativos y de actividad física  en el departamento de Nariño,  con enfoque diferencial y como estrategia para la integración, la convivencia, la paz y el buen vivir de los nariñenses.</t>
  </si>
  <si>
    <t>Asistir técnica, administrativa y  financieramente  a las ligas deportivas  convencionales y paranacionales para orientarlas en  la organización, el fortalecimiento institucional , el desarrollo deportivo, haciendo del sector un componente mas justo, equitativo, incluyente, pluralista  con capacidad de gestión y generador de paz.</t>
  </si>
  <si>
    <t>400
(50 nuevos)</t>
  </si>
  <si>
    <t>450
(50 nuevos)</t>
  </si>
  <si>
    <t>500
(50 nuevos)</t>
  </si>
  <si>
    <t>600
(100 nuevos)</t>
  </si>
  <si>
    <t>Mejorar el posicionamiento y liderazgo deportivo a nivel nacional e internacional del departamento de Nariño en las diferentes competencias deportivas, fortaleciendo la identidad e integracion regional.</t>
  </si>
  <si>
    <t>Diseñada  e implementada una estrategia para la prevención de la delincuencia y criminalidad juvenil con énfasis en el consumo de sustancias psicoactivas (SPA)</t>
  </si>
  <si>
    <t xml:space="preserve">Promovida la garantía de los derechos sexuales y reproductivos y de prevención de embarazo en adolescentes. </t>
  </si>
  <si>
    <t>Apoyados proyectos e iniciativas socio productivas de jóvenes para la generación de ingresos.</t>
  </si>
  <si>
    <t>Numero de iniciativas apoyadas</t>
  </si>
  <si>
    <t>204
(64 nuevas)</t>
  </si>
  <si>
    <t>156
(16 nuevas)</t>
  </si>
  <si>
    <t>172
(16 nuevas)</t>
  </si>
  <si>
    <t>188
(16 nuevas)</t>
  </si>
  <si>
    <t>204
(16 nuevas)</t>
  </si>
  <si>
    <t>Apoyada la implementación de los Planes Municipales de Seguridad Alimentaria y Nutricional en los 64 municipios  del departamento.</t>
  </si>
  <si>
    <t>Fortalecidos procesos de articulación interinstitucional, seguimiento y asistencia técnica para la mitigación del riesgo desnutrición.</t>
  </si>
  <si>
    <t>No de municipios con procesos implementados para la mitigación del riesgo de desnutrición.</t>
  </si>
  <si>
    <t>Número de Proyectos Formulados para prevenir y mitigar la Desnutrición.</t>
  </si>
  <si>
    <t>Garantizado el acceso al programa de alimentación escolar en las 13 subregiones del departamento</t>
  </si>
  <si>
    <t>N° de Subregiones con acceso al programa de alimentacion escolar</t>
  </si>
  <si>
    <t>No Comités de seguimiento en ejecución</t>
  </si>
  <si>
    <t>Secretaría de Agricultura</t>
  </si>
  <si>
    <t>Secretaria de equidad  genero e inclusion social</t>
  </si>
  <si>
    <t xml:space="preserve">Secretaria de Educación </t>
  </si>
  <si>
    <t>Secretaria de Educación 
Secretaria de  Equidad  Género e Inclusion Social
Secretaria de Agricultura
IDSN</t>
  </si>
  <si>
    <t>Implementado un proyecto de ajuste administrativo a la estructura organizacional del Departamento para fortalecer el componente de vivienda</t>
  </si>
  <si>
    <t>No de  proyectos de ajuste administrativo a la estructura organizacional del Departamento para fortalecer el componente de vivienda implementados.</t>
  </si>
  <si>
    <t>Gestionado proyecto de ajuste administrativo a la estructura organizacional del Departamento para fortalecer el componente de vivienda.</t>
  </si>
  <si>
    <t>No de proeycto de ajuste administratovo implementado</t>
  </si>
  <si>
    <t>Coadyuvar en la generación de suelo habilitado  para el desarrollo de proyectos de vivienda de interés social.</t>
  </si>
  <si>
    <t>Fortalecer institucionalmente a nivel departamental  la gestión administrativa que se le viene dando al programa de vivienda de interés social, entorno y hábitat.</t>
  </si>
  <si>
    <t xml:space="preserve"> Reducir el déficit habitacional en los sectores urbano y rural del Departamento de Nariño.</t>
  </si>
  <si>
    <t>Aumentar  la oferta de mejoramiento cualitativo y/o conexiones intradomiciliarias para viviendas perteneciente a familias vulnerables del departamento de Nariño.</t>
  </si>
  <si>
    <t>Constituido y opernado  Comité de seguimiento a la ejecución del plan de alimentacion escolar PAE</t>
  </si>
  <si>
    <t>Construida e implementada una política de bienestar para directivos docentes  y docentes</t>
  </si>
  <si>
    <t>Propender por el desarrollo humano integral y sostenible de las familias vulnerables del Departamento de Nariño, propiciando la oferta y el acceso a programas de vivienda digna, en condiciones de equidad  e inclusion social.</t>
  </si>
  <si>
    <t>Formulados e implementados proyectos para prevenir y mitigar la Desnutrición en los grupos poblacionales de primera infancia, infancia, adolescencia, juventud, mujer, LGBTI, discapacidad, adulto mayor, habitante de calle, en el marco de la innovación social.</t>
  </si>
  <si>
    <t xml:space="preserve"> HABITANTE DE CALLE</t>
  </si>
  <si>
    <t>Creada e implementada la política pública de atención a habitante de calle en el  departamento de Nariño.</t>
  </si>
  <si>
    <t>Creada e implementada la política pública de atención  a habitante de calle en el  departamento de Nariño, en el marco de innovación social.</t>
  </si>
  <si>
    <t>Creado e implementado el comité de atención a habitante de calle en el departamento de Nariño, mediante gobierno abierto.</t>
  </si>
  <si>
    <t>Articuladas acciones intersectoriales para atención integral a habitante de calle en el departamento de Nariño</t>
  </si>
  <si>
    <t>Crear e implementar la política pública de atención a habitante de calle en el  departamento de Nariño.</t>
  </si>
  <si>
    <t>Mejorada la categorización de las Instituciones Educativas del departamento de Nariño en todos los  niveles.</t>
  </si>
  <si>
    <t>Implementadas las estrategias de genero (Derechos humanos, sexuaLes y reproductivos - violencias basadas en genero, enfasis en nuevas masculinidades - Educación en igualdad - Diversidad sexual) en las comunidades educativas de los municipios focalizados</t>
  </si>
  <si>
    <t>No. de unidades constituidas</t>
  </si>
  <si>
    <t>No. de estrategias implementadas</t>
  </si>
  <si>
    <t>No. de Instituciones Educativas articuladas</t>
  </si>
  <si>
    <t>Reconocida legalmente la política pública de educación propia para los pueblos indígenas del departamento</t>
  </si>
  <si>
    <t>FORTALECIMIENTO INSTITUCIONAL Y DEL SECTOR CULTURAL DE NARIÑO</t>
  </si>
  <si>
    <t>Organizados y coordinados eventos deportivos, y recreativos, juegos autóctonos de orden regional, binacional e internacional.</t>
  </si>
  <si>
    <t>Realizar los Juegos deportivos Departamentales 2018  convencionales y paradepartamentales.</t>
  </si>
  <si>
    <t>Continuar con la ejecución del de plan de estímulos e incentivos para deportistas de alto rendimiento económico y educativo.</t>
  </si>
  <si>
    <t>Realizado un estudio de viabilidad técnico, administrativo y financiero para analizar la adopción de  un ente de Naturaleza Jurídica  descentralizado  para el  deporte, recreación y actividad  física  para el Departamento de Nariño teniendo en cuenta los  nuevos requerimientos y competencias que asigna Coldeportes.</t>
  </si>
  <si>
    <t>SOBERANIA Y SEGURIDAD ALIMENTARIA Y NUTRICIONAL</t>
  </si>
  <si>
    <t>Aumentadas las hectáreas agrícolas sembradas de cultivos permanentes y transitorios de la canasta SAN</t>
  </si>
  <si>
    <t xml:space="preserve">Elaborado y gestionado un programa de mejoramiento de infraestructura física y dotación de  herramientas educativas a establecimientos  oficiales del departamento.  </t>
  </si>
  <si>
    <t>Establecido un convenio interadministrativo entre: Secretaria de Educación Departamental, Instituto Departamental de Salud, Secretaria de Equidad y Género e Inclusión Social,  ICBF, para visibilizar la equidad de genero en la comunidad educativa en municipios focalizados del Departamento de Nariño</t>
  </si>
  <si>
    <t>Fortalecido el plan territorial de formación docente mediante programas de innovación en calidad educativa y acompañamiento pedagógico en los procesos de enseñanza aprendizaje en el marco de cátedra futuro</t>
  </si>
  <si>
    <t>Reducido  el índice de COP promedio a los 12 años</t>
  </si>
  <si>
    <t>Aumentado el  porcentaje de personas mayores de 18 años con dientes permanentes</t>
  </si>
  <si>
    <t xml:space="preserve">% de personas con dientes permanentes </t>
  </si>
  <si>
    <t xml:space="preserve">Incrementada la cobertura de mamografia por tamizaje en mujeres de 50 y más años </t>
  </si>
  <si>
    <t>Tasa de Mortalidad por tumor maligno</t>
  </si>
  <si>
    <t>Crear y poner en funcionamiento la Biblioteca Pública Departamental</t>
  </si>
  <si>
    <t xml:space="preserve">Implementado un Programa Departamental de Estímulos y concertacion, para cofinanciar propuestas del sector cultural </t>
  </si>
  <si>
    <t>4,9</t>
  </si>
  <si>
    <t>4,9,16</t>
  </si>
  <si>
    <t>4,9,10</t>
  </si>
  <si>
    <t>4,16</t>
  </si>
  <si>
    <t>4,10, 16</t>
  </si>
  <si>
    <t>4,8, 10</t>
  </si>
  <si>
    <t>58891
(10.000 menos)</t>
  </si>
  <si>
    <t>67.891
(1.000 hogares menos)</t>
  </si>
  <si>
    <t>64.891
(3.000 hogares menos)</t>
  </si>
  <si>
    <t>61.891
(3.000 hogares menos)</t>
  </si>
  <si>
    <t>58.891
(3.000 hogares menos)</t>
  </si>
  <si>
    <t>VALOR TOTAL Y FUENTES DE FINANCIACION 2016 - 2019 - Miles de $</t>
  </si>
  <si>
    <t>VALOR TOTAL Y FUENTES DE FINANCIACION 2016 - Miles de $</t>
  </si>
  <si>
    <t>VALOR TOTAL Y FUENTES DE FINANCIACION 2017 - Miles de $</t>
  </si>
  <si>
    <t>VALOR TOTAL Y FUENTES DE FINANCIACION 2018 - Miles de $</t>
  </si>
  <si>
    <t>VALOR TOTAL Y FUENTES DE FINANCIACION 2019 - Miles de $</t>
  </si>
  <si>
    <t>IPS, SGR, MUNICIPIOS, MINSALUD</t>
  </si>
  <si>
    <t>MUNICIPIOS</t>
  </si>
  <si>
    <t>A.5</t>
  </si>
  <si>
    <t>A.1</t>
  </si>
  <si>
    <t>A.8</t>
  </si>
  <si>
    <t>A.2</t>
  </si>
  <si>
    <t>A.14</t>
  </si>
  <si>
    <t xml:space="preserve">A.1 </t>
  </si>
  <si>
    <t>A.7</t>
  </si>
  <si>
    <t>A.3</t>
  </si>
  <si>
    <t>A.4</t>
  </si>
  <si>
    <t>FUT</t>
  </si>
  <si>
    <t>Apoyada la realización de proyectos de protección, salvaguardia, apropiación social y difusión  de las manifestaciones del patrimonio cultural inmaterial de las comunidades,  grupos y personas portadoras; asi como la realización de encuentros interculturales.</t>
  </si>
  <si>
    <t>Implementado el proyecto de creación de la casa de la mujer, como un sitio de interacción e intercambio cultural, social y emprendimiento en el marco de la economía colaborativa e innovación social.</t>
  </si>
  <si>
    <r>
      <rPr>
        <b/>
        <sz val="9"/>
        <rFont val="Arial"/>
        <family val="2"/>
      </rPr>
      <t>Tercero:</t>
    </r>
    <r>
      <rPr>
        <sz val="9"/>
        <rFont val="Arial"/>
        <family val="2"/>
      </rPr>
      <t xml:space="preserve"> Matemáticas: 296. Lenguaje: 302. </t>
    </r>
    <r>
      <rPr>
        <b/>
        <sz val="9"/>
        <rFont val="Arial"/>
        <family val="2"/>
      </rPr>
      <t xml:space="preserve">Quinto: </t>
    </r>
    <r>
      <rPr>
        <sz val="9"/>
        <rFont val="Arial"/>
        <family val="2"/>
      </rPr>
      <t xml:space="preserve">Matemáticas: 310. Lenguaje: 302. Ciencias Naturales 319. </t>
    </r>
    <r>
      <rPr>
        <b/>
        <sz val="9"/>
        <rFont val="Arial"/>
        <family val="2"/>
      </rPr>
      <t xml:space="preserve">Noveno: </t>
    </r>
    <r>
      <rPr>
        <sz val="9"/>
        <rFont val="Arial"/>
        <family val="2"/>
      </rPr>
      <t>Matemáticas: 302. Lenguaje: 293. Ciencias Naturales: 303.</t>
    </r>
  </si>
  <si>
    <r>
      <rPr>
        <b/>
        <sz val="9"/>
        <rFont val="Arial"/>
        <family val="2"/>
      </rPr>
      <t>Tercero:</t>
    </r>
    <r>
      <rPr>
        <sz val="9"/>
        <rFont val="Arial"/>
        <family val="2"/>
      </rPr>
      <t xml:space="preserve"> Matemáticas: 298. Lenguaje: 304. </t>
    </r>
    <r>
      <rPr>
        <b/>
        <sz val="9"/>
        <rFont val="Arial"/>
        <family val="2"/>
      </rPr>
      <t xml:space="preserve">Quinto: </t>
    </r>
    <r>
      <rPr>
        <sz val="9"/>
        <rFont val="Arial"/>
        <family val="2"/>
      </rPr>
      <t xml:space="preserve">Matemáticas: 312. Lenguaje: 304. Ciencias Naturales 321. </t>
    </r>
    <r>
      <rPr>
        <b/>
        <sz val="9"/>
        <rFont val="Arial"/>
        <family val="2"/>
      </rPr>
      <t xml:space="preserve">Noveno: </t>
    </r>
    <r>
      <rPr>
        <sz val="9"/>
        <rFont val="Arial"/>
        <family val="2"/>
      </rPr>
      <t>Matemáticas: 304. Lenguaje: 295. Ciencias Naturales: 305.</t>
    </r>
  </si>
  <si>
    <r>
      <rPr>
        <b/>
        <sz val="9"/>
        <rFont val="Arial"/>
        <family val="2"/>
      </rPr>
      <t>Tercero:</t>
    </r>
    <r>
      <rPr>
        <sz val="9"/>
        <rFont val="Arial"/>
        <family val="2"/>
      </rPr>
      <t xml:space="preserve"> Matemáticas: 300. Lenguaje: 306. </t>
    </r>
    <r>
      <rPr>
        <b/>
        <sz val="9"/>
        <rFont val="Arial"/>
        <family val="2"/>
      </rPr>
      <t xml:space="preserve">Quinto: </t>
    </r>
    <r>
      <rPr>
        <sz val="9"/>
        <rFont val="Arial"/>
        <family val="2"/>
      </rPr>
      <t xml:space="preserve">Matemáticas: 314. Lenguaje: 306. Ciencias Naturales 323. </t>
    </r>
    <r>
      <rPr>
        <b/>
        <sz val="9"/>
        <rFont val="Arial"/>
        <family val="2"/>
      </rPr>
      <t xml:space="preserve">Noveno: </t>
    </r>
    <r>
      <rPr>
        <sz val="9"/>
        <rFont val="Arial"/>
        <family val="2"/>
      </rPr>
      <t>Matemáticas: 306. Lenguaje: 297. Ciencias Naturales: 307.</t>
    </r>
  </si>
  <si>
    <t xml:space="preserve"> </t>
  </si>
  <si>
    <t xml:space="preserve">Implementado el proceso de  formación y circulación en las áreas artísticas y culturales </t>
  </si>
  <si>
    <t>No de proyectos en implementación</t>
  </si>
  <si>
    <t>No. De visitas de asistencia técnica</t>
  </si>
  <si>
    <t>Implementado el modelo de Control del Cáncer de prostata en Departamento de Nariño</t>
  </si>
  <si>
    <t>% de Implementación del modelo de control de Cáncer de prostata</t>
  </si>
  <si>
    <t>Implementado el modelo de Control del Cáncer de estómago en Departamento de Nariño</t>
  </si>
  <si>
    <t>% de Implementación del modelo de control de Cáncer de estómago</t>
  </si>
  <si>
    <t>No. de municipios con la estrategia  centros de escucha implementada</t>
  </si>
  <si>
    <t>Número de municipios priorizados con implementación de la EGI - DENGE</t>
  </si>
  <si>
    <t>Número de municipios priorizados con implementación de la EGI - Leishmaniasis visceral</t>
  </si>
  <si>
    <t>Número de municipios priorizados con implementación de la EGI - Malaria</t>
  </si>
  <si>
    <t>Número de municipios que realizan la caracterización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</si>
</sst>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_ ;\-#,##0\ "/>
    <numFmt numFmtId="166" formatCode="_-* #,##0\ _€_-;\-* #,##0\ _€_-;_-* &quot;-&quot;??\ _€_-;_-@_-"/>
  </numFmts>
  <fonts count="30" x14ac:knownFonts="1">
    <font>
      <sz val="11"/>
      <color theme="1"/>
      <name val="Calibri"/>
      <family val="2"/>
      <scheme val="minor"/>
    </font>
    <font>
      <sz val="11"/>
      <color indexed="8"/>
      <name val="Calibri"/>
      <family val="2"/>
    </font>
    <font>
      <sz val="11"/>
      <color indexed="8"/>
      <name val="Calibri"/>
      <family val="2"/>
    </font>
    <font>
      <b/>
      <sz val="9"/>
      <color indexed="8"/>
      <name val="Arial"/>
      <family val="2"/>
    </font>
    <font>
      <sz val="9"/>
      <color indexed="8"/>
      <name val="Arial"/>
      <family val="2"/>
    </font>
    <font>
      <sz val="9"/>
      <name val="Arial"/>
      <family val="2"/>
    </font>
    <font>
      <b/>
      <sz val="9"/>
      <name val="Arial"/>
      <family val="2"/>
    </font>
    <font>
      <b/>
      <sz val="10"/>
      <color indexed="8"/>
      <name val="Calibri"/>
      <family val="2"/>
    </font>
    <font>
      <sz val="10"/>
      <name val="Arial"/>
      <family val="2"/>
    </font>
    <font>
      <b/>
      <sz val="12"/>
      <color indexed="8"/>
      <name val="Arial"/>
      <family val="2"/>
    </font>
    <font>
      <b/>
      <sz val="11"/>
      <color indexed="8"/>
      <name val="Calibri"/>
      <family val="2"/>
    </font>
    <font>
      <b/>
      <i/>
      <sz val="9"/>
      <color indexed="8"/>
      <name val="Arial"/>
      <family val="2"/>
    </font>
    <font>
      <b/>
      <sz val="11"/>
      <color theme="1"/>
      <name val="Calibri"/>
      <family val="2"/>
      <scheme val="minor"/>
    </font>
    <font>
      <b/>
      <sz val="10"/>
      <color theme="1"/>
      <name val="Calibri"/>
      <family val="2"/>
      <scheme val="minor"/>
    </font>
    <font>
      <sz val="11"/>
      <name val="Calibri"/>
      <family val="2"/>
      <scheme val="minor"/>
    </font>
    <font>
      <b/>
      <sz val="10"/>
      <name val="Calibri"/>
      <family val="2"/>
      <scheme val="minor"/>
    </font>
    <font>
      <sz val="9"/>
      <color theme="1"/>
      <name val="Arial"/>
      <family val="2"/>
    </font>
    <font>
      <b/>
      <sz val="9"/>
      <color theme="1"/>
      <name val="Arial"/>
      <family val="2"/>
    </font>
    <font>
      <sz val="8"/>
      <color theme="1"/>
      <name val="Arial"/>
      <family val="2"/>
    </font>
    <font>
      <b/>
      <sz val="8"/>
      <color theme="1"/>
      <name val="Arial"/>
      <family val="2"/>
    </font>
    <font>
      <b/>
      <sz val="9"/>
      <color rgb="FFFF0000"/>
      <name val="Arial"/>
      <family val="2"/>
    </font>
    <font>
      <sz val="9"/>
      <color theme="1" tint="4.9989318521683403E-2"/>
      <name val="Arial"/>
      <family val="2"/>
    </font>
    <font>
      <b/>
      <sz val="9"/>
      <color theme="1"/>
      <name val="Calibri"/>
      <family val="2"/>
      <scheme val="minor"/>
    </font>
    <font>
      <b/>
      <sz val="11"/>
      <name val="Calibri"/>
      <family val="2"/>
      <scheme val="minor"/>
    </font>
    <font>
      <sz val="9"/>
      <color theme="1"/>
      <name val="Calibri"/>
      <family val="2"/>
      <scheme val="minor"/>
    </font>
    <font>
      <sz val="12"/>
      <color theme="1"/>
      <name val="Arial"/>
      <family val="2"/>
    </font>
    <font>
      <sz val="9"/>
      <name val="Calibri"/>
      <family val="2"/>
      <scheme val="minor"/>
    </font>
    <font>
      <sz val="10"/>
      <color theme="1"/>
      <name val="Calibri"/>
      <family val="2"/>
      <scheme val="minor"/>
    </font>
    <font>
      <b/>
      <sz val="10"/>
      <name val="Arial"/>
      <family val="2"/>
    </font>
    <font>
      <sz val="9"/>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s>
  <cellStyleXfs count="6">
    <xf numFmtId="0" fontId="0" fillId="0" borderId="0"/>
    <xf numFmtId="164" fontId="2" fillId="0" borderId="0" applyFont="0" applyFill="0" applyBorder="0" applyAlignment="0" applyProtection="0"/>
    <xf numFmtId="164" fontId="1"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cellStyleXfs>
  <cellXfs count="453">
    <xf numFmtId="0" fontId="0" fillId="0" borderId="0" xfId="0"/>
    <xf numFmtId="0" fontId="0" fillId="0" borderId="0" xfId="0" applyAlignment="1">
      <alignment horizontal="center" vertical="center" wrapText="1"/>
    </xf>
    <xf numFmtId="0" fontId="13" fillId="0" borderId="0" xfId="0" applyFont="1" applyAlignment="1">
      <alignment horizontal="center" vertical="center" wrapText="1"/>
    </xf>
    <xf numFmtId="0" fontId="3" fillId="0" borderId="0" xfId="0" applyFont="1" applyBorder="1" applyAlignment="1">
      <alignment horizontal="left" wrapText="1"/>
    </xf>
    <xf numFmtId="0" fontId="0" fillId="0" borderId="0" xfId="0"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5"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0" xfId="0" applyFont="1" applyAlignment="1">
      <alignment horizontal="center" vertical="center" wrapText="1"/>
    </xf>
    <xf numFmtId="0" fontId="14" fillId="0" borderId="0" xfId="0" applyFont="1" applyAlignment="1">
      <alignment horizontal="center" vertical="center" textRotation="91" wrapText="1"/>
    </xf>
    <xf numFmtId="0" fontId="0" fillId="0" borderId="0" xfId="0" applyAlignment="1">
      <alignment vertical="center" wrapText="1"/>
    </xf>
    <xf numFmtId="0" fontId="5" fillId="0" borderId="2" xfId="0" applyFont="1" applyFill="1" applyBorder="1" applyAlignment="1">
      <alignment horizontal="center" vertical="center" wrapText="1"/>
    </xf>
    <xf numFmtId="0" fontId="3" fillId="0" borderId="0" xfId="0" applyFont="1" applyBorder="1" applyAlignment="1">
      <alignment horizontal="justify" vertical="center" wrapText="1"/>
    </xf>
    <xf numFmtId="0" fontId="0" fillId="0" borderId="0" xfId="0" applyAlignment="1">
      <alignment horizontal="justify"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4" fillId="0" borderId="1" xfId="0" applyFont="1" applyFill="1" applyBorder="1" applyAlignment="1">
      <alignment horizontal="center" vertical="center" wrapText="1"/>
    </xf>
    <xf numFmtId="0" fontId="0" fillId="0" borderId="10" xfId="0" applyBorder="1" applyAlignment="1">
      <alignment horizontal="justify" vertical="center" wrapText="1"/>
    </xf>
    <xf numFmtId="0" fontId="3" fillId="0" borderId="14" xfId="0" applyFont="1" applyBorder="1" applyAlignment="1">
      <alignment horizontal="justify" vertical="center" wrapText="1"/>
    </xf>
    <xf numFmtId="0" fontId="0" fillId="0" borderId="0" xfId="0" applyBorder="1" applyAlignment="1">
      <alignment horizontal="justify" vertical="center" wrapText="1"/>
    </xf>
    <xf numFmtId="0" fontId="6" fillId="0" borderId="0" xfId="0" applyFont="1" applyBorder="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Border="1" applyAlignment="1">
      <alignment horizontal="justify" vertical="center" wrapText="1"/>
    </xf>
    <xf numFmtId="0" fontId="20" fillId="0" borderId="0" xfId="0" applyFont="1" applyBorder="1" applyAlignment="1">
      <alignment horizontal="justify" vertical="center" wrapText="1"/>
    </xf>
    <xf numFmtId="0" fontId="5"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3" fontId="5" fillId="3"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16" fillId="0" borderId="0" xfId="0" applyFont="1" applyAlignment="1">
      <alignment horizontal="center" vertical="center" wrapText="1"/>
    </xf>
    <xf numFmtId="0" fontId="16" fillId="0" borderId="1" xfId="0"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Border="1" applyAlignment="1">
      <alignment horizontal="left" wrapText="1"/>
    </xf>
    <xf numFmtId="0" fontId="20" fillId="0" borderId="0" xfId="0" applyFont="1" applyBorder="1" applyAlignment="1">
      <alignment horizontal="left" wrapText="1"/>
    </xf>
    <xf numFmtId="0" fontId="3" fillId="0" borderId="0" xfId="0" applyFont="1" applyBorder="1" applyAlignment="1">
      <alignment vertical="center" wrapText="1"/>
    </xf>
    <xf numFmtId="0" fontId="9"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Border="1" applyAlignment="1">
      <alignment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6" fillId="0" borderId="14" xfId="0" applyFont="1" applyBorder="1" applyAlignment="1">
      <alignment wrapText="1"/>
    </xf>
    <xf numFmtId="0" fontId="20" fillId="0" borderId="0" xfId="0" applyFont="1" applyBorder="1" applyAlignment="1">
      <alignment wrapText="1"/>
    </xf>
    <xf numFmtId="0" fontId="6" fillId="0" borderId="0" xfId="0" applyFont="1" applyBorder="1" applyAlignment="1">
      <alignment vertical="center" wrapText="1"/>
    </xf>
    <xf numFmtId="0" fontId="11" fillId="0" borderId="0" xfId="0" applyFont="1" applyBorder="1" applyAlignment="1">
      <alignment horizontal="left" vertical="center" wrapText="1"/>
    </xf>
    <xf numFmtId="10" fontId="5" fillId="0" borderId="1" xfId="0" applyNumberFormat="1" applyFont="1" applyFill="1" applyBorder="1" applyAlignment="1">
      <alignment horizontal="center" vertical="center" wrapText="1"/>
    </xf>
    <xf numFmtId="9" fontId="5" fillId="0" borderId="1" xfId="5" applyNumberFormat="1" applyFont="1" applyFill="1" applyBorder="1" applyAlignment="1">
      <alignment horizontal="center" vertical="center" wrapText="1"/>
    </xf>
    <xf numFmtId="9" fontId="5" fillId="0" borderId="1" xfId="5" applyFont="1" applyFill="1" applyBorder="1" applyAlignment="1">
      <alignment horizontal="center" vertical="center" wrapText="1"/>
    </xf>
    <xf numFmtId="0" fontId="3"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Border="1" applyAlignment="1">
      <alignment horizontal="left" vertical="center" wrapText="1"/>
    </xf>
    <xf numFmtId="0" fontId="3" fillId="0" borderId="0" xfId="0" applyFont="1" applyAlignment="1">
      <alignment vertical="center" wrapText="1"/>
    </xf>
    <xf numFmtId="0" fontId="4" fillId="0" borderId="0" xfId="0" applyFont="1" applyAlignment="1">
      <alignment vertical="center" wrapText="1"/>
    </xf>
    <xf numFmtId="0" fontId="6" fillId="0" borderId="0" xfId="0" applyFont="1" applyBorder="1" applyAlignment="1">
      <alignment wrapText="1"/>
    </xf>
    <xf numFmtId="1"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xf>
    <xf numFmtId="1" fontId="0" fillId="0" borderId="0" xfId="0" applyNumberFormat="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17" fillId="0" borderId="0" xfId="0" applyFont="1" applyAlignment="1">
      <alignment horizontal="center" vertical="center" wrapText="1"/>
    </xf>
    <xf numFmtId="0" fontId="23" fillId="0" borderId="0" xfId="0" applyFont="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2" borderId="4" xfId="0" applyFont="1" applyFill="1" applyBorder="1" applyAlignment="1">
      <alignment horizontal="justify" vertical="center" wrapText="1"/>
    </xf>
    <xf numFmtId="0" fontId="6" fillId="0" borderId="0" xfId="0" applyFont="1" applyBorder="1" applyAlignment="1">
      <alignment horizontal="left" vertical="center" wrapText="1"/>
    </xf>
    <xf numFmtId="3" fontId="0" fillId="0" borderId="0" xfId="0" applyNumberFormat="1" applyAlignment="1">
      <alignment horizontal="center" vertical="center" wrapText="1"/>
    </xf>
    <xf numFmtId="3" fontId="0" fillId="0" borderId="0" xfId="0" applyNumberFormat="1" applyAlignment="1">
      <alignment horizontal="right" vertical="center" wrapText="1"/>
    </xf>
    <xf numFmtId="3" fontId="18" fillId="0" borderId="0" xfId="0" applyNumberFormat="1" applyFont="1" applyAlignment="1">
      <alignment horizontal="right" vertical="center" wrapText="1"/>
    </xf>
    <xf numFmtId="0" fontId="16" fillId="0" borderId="0" xfId="0" applyFont="1" applyAlignment="1">
      <alignment horizontal="left" vertical="center" wrapText="1"/>
    </xf>
    <xf numFmtId="0" fontId="12" fillId="0" borderId="0" xfId="0" applyFont="1" applyAlignment="1">
      <alignment horizontal="left" vertical="center" wrapText="1"/>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16" fillId="0" borderId="0" xfId="0" applyFont="1" applyAlignment="1">
      <alignment horizontal="justify" vertical="center" wrapText="1"/>
    </xf>
    <xf numFmtId="1" fontId="16" fillId="0" borderId="0" xfId="0" applyNumberFormat="1" applyFont="1" applyAlignment="1">
      <alignment horizontal="center" vertical="center" wrapText="1"/>
    </xf>
    <xf numFmtId="3" fontId="16" fillId="0" borderId="0" xfId="0" applyNumberFormat="1" applyFont="1" applyAlignment="1">
      <alignment vertical="center" wrapText="1"/>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5" fillId="0" borderId="0" xfId="0" applyFont="1" applyAlignment="1">
      <alignment horizontal="center" vertical="center" textRotation="91" wrapText="1"/>
    </xf>
    <xf numFmtId="0" fontId="6" fillId="0" borderId="0" xfId="0" applyFont="1" applyAlignment="1">
      <alignment horizontal="center" vertical="center" wrapText="1"/>
    </xf>
    <xf numFmtId="3" fontId="5" fillId="0" borderId="0" xfId="0" applyNumberFormat="1" applyFont="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2" fontId="16"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4" fillId="0" borderId="0" xfId="0" applyFont="1" applyAlignment="1">
      <alignment horizontal="justify" vertical="center" wrapText="1"/>
    </xf>
    <xf numFmtId="0" fontId="4" fillId="3" borderId="1" xfId="0" applyFont="1" applyFill="1" applyBorder="1" applyAlignment="1">
      <alignment horizontal="justify" vertical="center" wrapText="1"/>
    </xf>
    <xf numFmtId="0" fontId="5" fillId="2" borderId="0" xfId="0" applyFont="1" applyFill="1" applyAlignment="1">
      <alignment horizontal="justify" vertical="center" wrapText="1"/>
    </xf>
    <xf numFmtId="0" fontId="25" fillId="0" borderId="0" xfId="0" applyFont="1"/>
    <xf numFmtId="0" fontId="25" fillId="0" borderId="0" xfId="0" applyFont="1" applyAlignment="1"/>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5"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5" fillId="0" borderId="5" xfId="0" applyFont="1" applyFill="1" applyBorder="1" applyAlignment="1">
      <alignment horizontal="justify" vertical="center" wrapText="1"/>
    </xf>
    <xf numFmtId="2" fontId="5" fillId="0" borderId="1" xfId="0" applyNumberFormat="1" applyFont="1" applyFill="1" applyBorder="1" applyAlignment="1">
      <alignment horizontal="center" vertical="center" wrapText="1"/>
    </xf>
    <xf numFmtId="0" fontId="26" fillId="0" borderId="1" xfId="0" applyFont="1" applyBorder="1" applyAlignment="1">
      <alignment horizontal="justify" vertical="center" wrapText="1"/>
    </xf>
    <xf numFmtId="166" fontId="0" fillId="0" borderId="0" xfId="1" applyNumberFormat="1" applyFont="1" applyAlignment="1">
      <alignment horizontal="right" vertical="center" wrapText="1"/>
    </xf>
    <xf numFmtId="3" fontId="27" fillId="0" borderId="0" xfId="0" applyNumberFormat="1" applyFont="1" applyAlignment="1">
      <alignment horizontal="right" vertical="center" wrapText="1"/>
    </xf>
    <xf numFmtId="3" fontId="26" fillId="0" borderId="0" xfId="0" applyNumberFormat="1" applyFont="1" applyAlignment="1">
      <alignment horizontal="right" vertical="center" wrapText="1"/>
    </xf>
    <xf numFmtId="166" fontId="18" fillId="0" borderId="0" xfId="1" applyNumberFormat="1" applyFont="1" applyAlignment="1">
      <alignment horizontal="righ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9" fillId="0" borderId="0" xfId="0" applyFont="1" applyAlignment="1">
      <alignment horizontal="center" vertical="center" wrapText="1"/>
    </xf>
    <xf numFmtId="166" fontId="24" fillId="0" borderId="0" xfId="1" applyNumberFormat="1" applyFont="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justify" vertical="center" wrapText="1"/>
    </xf>
    <xf numFmtId="3" fontId="5" fillId="3"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Border="1" applyAlignment="1">
      <alignment horizontal="justify" vertical="center" wrapText="1"/>
    </xf>
    <xf numFmtId="0" fontId="5" fillId="0" borderId="5" xfId="0"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3" fontId="5" fillId="2" borderId="2" xfId="4" applyNumberFormat="1"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1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9" fontId="5" fillId="0" borderId="1" xfId="4"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165" fontId="5" fillId="0" borderId="1" xfId="2"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5" fillId="2" borderId="1" xfId="0" quotePrefix="1"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3" fontId="5" fillId="0" borderId="0" xfId="0" applyNumberFormat="1" applyFont="1" applyAlignment="1">
      <alignment horizontal="center" vertical="center" wrapText="1"/>
    </xf>
    <xf numFmtId="9" fontId="5" fillId="2" borderId="3"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5" fillId="5"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26" fillId="0" borderId="1" xfId="0" applyFont="1" applyBorder="1" applyAlignment="1">
      <alignment horizontal="center" vertical="center" wrapText="1"/>
    </xf>
    <xf numFmtId="1" fontId="26" fillId="0" borderId="1" xfId="0" applyNumberFormat="1" applyFont="1" applyBorder="1" applyAlignment="1">
      <alignment horizontal="center" vertical="center" wrapText="1"/>
    </xf>
    <xf numFmtId="0" fontId="5" fillId="0" borderId="0" xfId="0" applyFont="1" applyAlignment="1">
      <alignment vertical="center" wrapText="1"/>
    </xf>
    <xf numFmtId="3" fontId="14" fillId="0" borderId="0" xfId="0" applyNumberFormat="1"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2" fontId="5" fillId="0"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2"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2" fontId="29" fillId="3" borderId="1" xfId="0" applyNumberFormat="1" applyFont="1" applyFill="1" applyBorder="1" applyAlignment="1">
      <alignment horizontal="center" vertical="center" textRotation="90" wrapText="1"/>
    </xf>
    <xf numFmtId="2" fontId="27" fillId="0" borderId="10" xfId="0" applyNumberFormat="1" applyFont="1" applyBorder="1" applyAlignment="1">
      <alignment horizontal="center" vertical="center" wrapText="1"/>
    </xf>
    <xf numFmtId="2" fontId="4" fillId="0" borderId="10" xfId="0" applyNumberFormat="1" applyFont="1" applyBorder="1" applyAlignment="1">
      <alignment vertical="center" wrapText="1"/>
    </xf>
    <xf numFmtId="2" fontId="4" fillId="0" borderId="0" xfId="0" applyNumberFormat="1" applyFont="1" applyBorder="1" applyAlignment="1">
      <alignment vertical="center" wrapText="1"/>
    </xf>
    <xf numFmtId="2" fontId="27" fillId="0" borderId="0" xfId="0" applyNumberFormat="1" applyFont="1" applyBorder="1" applyAlignment="1">
      <alignment horizontal="center" vertical="center" wrapText="1"/>
    </xf>
    <xf numFmtId="2" fontId="8" fillId="2" borderId="1"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2" fontId="5" fillId="0" borderId="0" xfId="0" applyNumberFormat="1" applyFont="1" applyAlignment="1">
      <alignment horizontal="center" vertical="center" wrapText="1"/>
    </xf>
    <xf numFmtId="2" fontId="27" fillId="0" borderId="0" xfId="0" applyNumberFormat="1" applyFont="1" applyAlignment="1">
      <alignment horizontal="center" vertical="center" wrapText="1"/>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17" fillId="0" borderId="0" xfId="0" applyNumberFormat="1" applyFont="1" applyAlignment="1">
      <alignment horizontal="center" vertical="center" wrapText="1"/>
    </xf>
    <xf numFmtId="0" fontId="5"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Border="1" applyAlignment="1">
      <alignment horizontal="center" vertical="center" wrapText="1"/>
    </xf>
    <xf numFmtId="2" fontId="5" fillId="0" borderId="0"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textRotation="90"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6" fillId="3" borderId="5" xfId="0" applyFont="1" applyFill="1" applyBorder="1" applyAlignment="1">
      <alignment horizontal="center" vertical="center" wrapText="1"/>
    </xf>
    <xf numFmtId="1" fontId="16" fillId="3" borderId="4" xfId="0" applyNumberFormat="1" applyFont="1" applyFill="1" applyBorder="1" applyAlignment="1">
      <alignment horizontal="center" vertical="center"/>
    </xf>
    <xf numFmtId="0" fontId="16" fillId="3" borderId="6" xfId="0" applyFont="1" applyFill="1" applyBorder="1" applyAlignment="1">
      <alignment horizontal="center" vertical="center" wrapText="1"/>
    </xf>
    <xf numFmtId="0" fontId="5" fillId="3"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3" fontId="5" fillId="4" borderId="1" xfId="0" applyNumberFormat="1" applyFont="1" applyFill="1" applyBorder="1" applyAlignment="1">
      <alignment horizontal="right" vertical="center" wrapText="1"/>
    </xf>
    <xf numFmtId="3" fontId="5" fillId="0" borderId="1" xfId="0" applyNumberFormat="1" applyFont="1" applyBorder="1" applyAlignment="1">
      <alignment horizontal="right" vertical="center" wrapText="1"/>
    </xf>
    <xf numFmtId="0" fontId="5" fillId="0" borderId="1" xfId="0" applyFont="1" applyFill="1" applyBorder="1" applyAlignment="1">
      <alignment horizontal="center" vertical="center" textRotation="90"/>
    </xf>
    <xf numFmtId="0" fontId="5" fillId="0"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9" fontId="5" fillId="0" borderId="2" xfId="0" applyNumberFormat="1" applyFont="1" applyFill="1" applyBorder="1" applyAlignment="1">
      <alignment horizontal="center" vertical="center"/>
    </xf>
    <xf numFmtId="10" fontId="5" fillId="0" borderId="2" xfId="0" applyNumberFormat="1" applyFont="1" applyBorder="1" applyAlignment="1">
      <alignment horizontal="center" vertical="center" wrapText="1"/>
    </xf>
    <xf numFmtId="10"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4"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textRotation="90" wrapText="1"/>
    </xf>
    <xf numFmtId="0" fontId="5" fillId="3" borderId="3" xfId="0" applyFont="1" applyFill="1" applyBorder="1" applyAlignment="1">
      <alignment horizontal="center" vertical="center" textRotation="90"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9" fillId="0" borderId="0" xfId="0" applyFont="1" applyAlignment="1">
      <alignment horizontal="center" vertical="center" wrapText="1"/>
    </xf>
    <xf numFmtId="3" fontId="5" fillId="3" borderId="2"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10" fontId="5" fillId="0" borderId="2" xfId="0" applyNumberFormat="1" applyFont="1" applyFill="1" applyBorder="1" applyAlignment="1">
      <alignment horizontal="center" vertical="center"/>
    </xf>
    <xf numFmtId="10" fontId="5" fillId="0" borderId="3" xfId="0" applyNumberFormat="1" applyFont="1" applyFill="1" applyBorder="1" applyAlignment="1">
      <alignment horizontal="center" vertical="center"/>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9" fontId="5" fillId="0" borderId="3" xfId="0" applyNumberFormat="1" applyFont="1" applyFill="1" applyBorder="1" applyAlignment="1">
      <alignment horizontal="center" vertical="center"/>
    </xf>
    <xf numFmtId="0" fontId="14" fillId="0" borderId="2" xfId="0" applyFont="1" applyBorder="1" applyAlignment="1">
      <alignment horizontal="center" vertical="center"/>
    </xf>
    <xf numFmtId="0" fontId="14" fillId="0" borderId="1" xfId="0" applyFont="1" applyFill="1" applyBorder="1" applyAlignment="1">
      <alignment horizontal="justify"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3" fontId="16" fillId="0" borderId="1" xfId="0" applyNumberFormat="1" applyFont="1" applyBorder="1" applyAlignment="1">
      <alignment horizontal="right" vertical="center" wrapText="1"/>
    </xf>
    <xf numFmtId="3" fontId="16" fillId="4" borderId="1" xfId="0" applyNumberFormat="1" applyFont="1" applyFill="1" applyBorder="1" applyAlignment="1">
      <alignment horizontal="right" vertical="center" wrapText="1"/>
    </xf>
    <xf numFmtId="2" fontId="16" fillId="0" borderId="2"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16" fillId="0" borderId="3" xfId="0" applyNumberFormat="1" applyFont="1" applyFill="1" applyBorder="1" applyAlignment="1">
      <alignment horizontal="center" vertical="center"/>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1" fontId="5" fillId="3" borderId="2" xfId="0" applyNumberFormat="1" applyFont="1" applyFill="1" applyBorder="1" applyAlignment="1">
      <alignment horizontal="center" vertical="center" textRotation="90" wrapText="1"/>
    </xf>
    <xf numFmtId="1" fontId="5" fillId="3" borderId="3" xfId="0" applyNumberFormat="1" applyFont="1" applyFill="1" applyBorder="1" applyAlignment="1">
      <alignment horizontal="center" vertical="center" textRotation="90"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16" fillId="0" borderId="1" xfId="0" applyNumberFormat="1" applyFont="1" applyBorder="1" applyAlignment="1">
      <alignment vertical="center" wrapText="1"/>
    </xf>
    <xf numFmtId="0" fontId="16" fillId="0" borderId="2"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6" fillId="2" borderId="2"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5" fillId="0" borderId="6"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16" fillId="3" borderId="2"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3" xfId="0" applyFont="1" applyFill="1" applyBorder="1" applyAlignment="1">
      <alignment horizontal="center" vertical="center"/>
    </xf>
    <xf numFmtId="1" fontId="16" fillId="3" borderId="2" xfId="0" applyNumberFormat="1" applyFont="1" applyFill="1" applyBorder="1" applyAlignment="1">
      <alignment horizontal="center" vertical="center"/>
    </xf>
    <xf numFmtId="1" fontId="16" fillId="3" borderId="6" xfId="0" applyNumberFormat="1" applyFont="1" applyFill="1" applyBorder="1" applyAlignment="1">
      <alignment horizontal="center" vertical="center"/>
    </xf>
    <xf numFmtId="1" fontId="16" fillId="3" borderId="3" xfId="0" applyNumberFormat="1" applyFont="1" applyFill="1" applyBorder="1" applyAlignment="1">
      <alignment horizontal="center" vertical="center"/>
    </xf>
    <xf numFmtId="3" fontId="5" fillId="4" borderId="2" xfId="0" applyNumberFormat="1" applyFont="1" applyFill="1" applyBorder="1" applyAlignment="1">
      <alignment horizontal="right" vertical="center" wrapText="1"/>
    </xf>
    <xf numFmtId="3" fontId="5" fillId="4" borderId="6" xfId="0" applyNumberFormat="1" applyFont="1" applyFill="1" applyBorder="1" applyAlignment="1">
      <alignment horizontal="right" vertical="center" wrapText="1"/>
    </xf>
    <xf numFmtId="3" fontId="5" fillId="0" borderId="2"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2"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6" fillId="0" borderId="0" xfId="0" applyFont="1" applyBorder="1" applyAlignment="1">
      <alignment horizontal="left" vertical="center" wrapText="1"/>
    </xf>
    <xf numFmtId="3" fontId="27" fillId="0" borderId="2" xfId="0" applyNumberFormat="1" applyFont="1" applyFill="1" applyBorder="1" applyAlignment="1">
      <alignment horizontal="right" vertical="center"/>
    </xf>
    <xf numFmtId="3" fontId="27" fillId="0" borderId="6" xfId="0" applyNumberFormat="1" applyFont="1" applyFill="1" applyBorder="1" applyAlignment="1">
      <alignment horizontal="right" vertical="center"/>
    </xf>
    <xf numFmtId="3" fontId="27" fillId="0" borderId="3" xfId="0" applyNumberFormat="1" applyFont="1" applyFill="1" applyBorder="1" applyAlignment="1">
      <alignment horizontal="right" vertical="center"/>
    </xf>
    <xf numFmtId="3" fontId="5" fillId="4" borderId="1" xfId="0" applyNumberFormat="1" applyFont="1" applyFill="1" applyBorder="1" applyAlignment="1">
      <alignment vertical="center" wrapText="1"/>
    </xf>
    <xf numFmtId="3" fontId="5" fillId="0" borderId="1" xfId="0" applyNumberFormat="1" applyFont="1" applyBorder="1" applyAlignment="1">
      <alignment vertical="center" wrapText="1"/>
    </xf>
    <xf numFmtId="3" fontId="5" fillId="0" borderId="2" xfId="0" applyNumberFormat="1" applyFont="1" applyBorder="1" applyAlignment="1">
      <alignment vertical="center" wrapText="1"/>
    </xf>
    <xf numFmtId="3" fontId="5" fillId="0" borderId="6" xfId="0" applyNumberFormat="1" applyFont="1" applyBorder="1" applyAlignment="1">
      <alignment vertical="center" wrapText="1"/>
    </xf>
    <xf numFmtId="3" fontId="5" fillId="0" borderId="3" xfId="0" applyNumberFormat="1" applyFont="1" applyBorder="1" applyAlignment="1">
      <alignmen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1" xfId="0" applyFont="1" applyFill="1" applyBorder="1" applyAlignment="1">
      <alignment horizontal="justify" vertical="center" wrapText="1"/>
    </xf>
    <xf numFmtId="3" fontId="5" fillId="0" borderId="2"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3"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2" fontId="5" fillId="0" borderId="3"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14" fillId="0" borderId="6" xfId="0" applyFont="1" applyBorder="1" applyAlignment="1">
      <alignment horizontal="justify" vertical="center" wrapText="1"/>
    </xf>
    <xf numFmtId="0" fontId="14" fillId="0" borderId="3" xfId="0" applyFont="1" applyBorder="1" applyAlignment="1">
      <alignment horizontal="justify" vertical="center" wrapText="1"/>
    </xf>
    <xf numFmtId="3" fontId="5" fillId="2" borderId="2"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3" fontId="5" fillId="4" borderId="3" xfId="0" applyNumberFormat="1" applyFont="1" applyFill="1" applyBorder="1" applyAlignment="1">
      <alignment horizontal="right" vertical="center" wrapText="1"/>
    </xf>
    <xf numFmtId="0" fontId="5" fillId="2" borderId="6" xfId="0" applyFont="1" applyFill="1" applyBorder="1" applyAlignment="1">
      <alignment horizontal="justify" vertical="center" wrapText="1"/>
    </xf>
    <xf numFmtId="3" fontId="27" fillId="0" borderId="2" xfId="0" applyNumberFormat="1" applyFont="1" applyFill="1" applyBorder="1" applyAlignment="1">
      <alignment vertical="center"/>
    </xf>
    <xf numFmtId="3" fontId="27" fillId="0" borderId="6" xfId="0" applyNumberFormat="1" applyFont="1" applyFill="1" applyBorder="1" applyAlignment="1">
      <alignment vertical="center"/>
    </xf>
    <xf numFmtId="3" fontId="27" fillId="0" borderId="3" xfId="0" applyNumberFormat="1" applyFont="1" applyFill="1" applyBorder="1" applyAlignment="1">
      <alignment vertical="center"/>
    </xf>
    <xf numFmtId="3" fontId="0" fillId="0" borderId="2" xfId="0" applyNumberFormat="1" applyBorder="1" applyAlignment="1">
      <alignment vertical="center"/>
    </xf>
    <xf numFmtId="3" fontId="0" fillId="0" borderId="6" xfId="0" applyNumberFormat="1" applyBorder="1" applyAlignment="1">
      <alignment vertical="center"/>
    </xf>
    <xf numFmtId="3" fontId="0" fillId="0" borderId="3" xfId="0" applyNumberFormat="1" applyBorder="1" applyAlignment="1">
      <alignment vertical="center"/>
    </xf>
    <xf numFmtId="3" fontId="27" fillId="0" borderId="2" xfId="0" applyNumberFormat="1" applyFont="1" applyFill="1" applyBorder="1" applyAlignment="1">
      <alignment horizontal="right" vertical="center" wrapText="1"/>
    </xf>
    <xf numFmtId="3" fontId="27" fillId="0" borderId="6" xfId="0" applyNumberFormat="1" applyFont="1" applyFill="1" applyBorder="1" applyAlignment="1">
      <alignment horizontal="right" vertical="center" wrapText="1"/>
    </xf>
    <xf numFmtId="3" fontId="27" fillId="0" borderId="3" xfId="0" applyNumberFormat="1" applyFont="1" applyFill="1" applyBorder="1" applyAlignment="1">
      <alignment horizontal="right" vertical="center" wrapText="1"/>
    </xf>
    <xf numFmtId="3" fontId="5" fillId="2" borderId="2" xfId="0" applyNumberFormat="1" applyFont="1" applyFill="1" applyBorder="1" applyAlignment="1">
      <alignment vertical="center" wrapText="1"/>
    </xf>
    <xf numFmtId="3" fontId="5" fillId="2" borderId="6" xfId="0" applyNumberFormat="1" applyFont="1" applyFill="1" applyBorder="1" applyAlignment="1">
      <alignment vertical="center" wrapText="1"/>
    </xf>
    <xf numFmtId="3" fontId="5" fillId="2" borderId="3" xfId="0" applyNumberFormat="1" applyFont="1" applyFill="1" applyBorder="1" applyAlignment="1">
      <alignment vertical="center" wrapText="1"/>
    </xf>
    <xf numFmtId="0" fontId="5" fillId="0" borderId="1" xfId="0" applyFont="1" applyBorder="1" applyAlignment="1">
      <alignment horizontal="justify" vertical="center" wrapText="1"/>
    </xf>
    <xf numFmtId="0" fontId="5" fillId="3" borderId="1" xfId="0" applyFont="1" applyFill="1" applyBorder="1" applyAlignment="1">
      <alignment horizontal="center" vertical="center" textRotation="90" wrapText="1"/>
    </xf>
    <xf numFmtId="3" fontId="5" fillId="3" borderId="1"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lignment horizontal="justify" vertical="center" wrapText="1"/>
    </xf>
    <xf numFmtId="0" fontId="5" fillId="2" borderId="2"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1" xfId="0" applyFont="1" applyBorder="1" applyAlignment="1">
      <alignment horizontal="center" vertical="center" wrapText="1"/>
    </xf>
    <xf numFmtId="3" fontId="5" fillId="2" borderId="2"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25" fillId="0" borderId="0" xfId="0" applyFont="1" applyAlignment="1">
      <alignment horizontal="center"/>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6" xfId="0" applyFont="1" applyBorder="1" applyAlignment="1">
      <alignment horizontal="right" vertical="center" wrapText="1"/>
    </xf>
    <xf numFmtId="0" fontId="14" fillId="0" borderId="3" xfId="0" applyFont="1" applyBorder="1" applyAlignment="1">
      <alignment horizontal="right" vertical="center" wrapText="1"/>
    </xf>
    <xf numFmtId="0" fontId="5" fillId="0" borderId="1" xfId="0" applyFont="1" applyBorder="1" applyAlignment="1">
      <alignment horizontal="center" vertical="center" textRotation="90" wrapText="1"/>
    </xf>
    <xf numFmtId="0" fontId="0" fillId="0" borderId="6" xfId="0" applyBorder="1" applyAlignment="1">
      <alignment horizontal="right" vertical="center" wrapText="1"/>
    </xf>
    <xf numFmtId="0" fontId="0" fillId="0" borderId="3" xfId="0" applyBorder="1" applyAlignment="1">
      <alignment horizontal="right" vertical="center" wrapText="1"/>
    </xf>
    <xf numFmtId="3" fontId="16" fillId="2" borderId="2" xfId="0" applyNumberFormat="1" applyFont="1" applyFill="1" applyBorder="1" applyAlignment="1">
      <alignment horizontal="right" vertical="center" wrapText="1"/>
    </xf>
    <xf numFmtId="3" fontId="16" fillId="4" borderId="2" xfId="0" applyNumberFormat="1" applyFont="1" applyFill="1" applyBorder="1" applyAlignment="1">
      <alignment horizontal="right" vertical="center" wrapText="1"/>
    </xf>
    <xf numFmtId="3" fontId="5" fillId="4" borderId="2" xfId="0" applyNumberFormat="1" applyFont="1" applyFill="1" applyBorder="1" applyAlignment="1">
      <alignment horizontal="center" vertical="center" wrapText="1"/>
    </xf>
    <xf numFmtId="3" fontId="16" fillId="4" borderId="2"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3" fillId="0" borderId="12" xfId="0" applyFont="1" applyBorder="1" applyAlignment="1">
      <alignment horizontal="left"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textRotation="90" wrapText="1"/>
    </xf>
    <xf numFmtId="3" fontId="5" fillId="2" borderId="1"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3" fontId="5" fillId="0" borderId="6"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6" fillId="0" borderId="1" xfId="0" applyFont="1" applyFill="1" applyBorder="1" applyAlignment="1">
      <alignment horizontal="justify" vertical="center" wrapText="1"/>
    </xf>
    <xf numFmtId="0" fontId="5" fillId="0" borderId="2" xfId="0" applyFont="1" applyFill="1" applyBorder="1" applyAlignment="1">
      <alignment horizontal="center" vertical="center" textRotation="90" wrapText="1"/>
    </xf>
    <xf numFmtId="0" fontId="5" fillId="0" borderId="6"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5" fillId="0" borderId="1" xfId="0" applyFont="1" applyBorder="1" applyAlignment="1">
      <alignment horizontal="center" vertical="center" textRotation="91" wrapText="1"/>
    </xf>
    <xf numFmtId="3" fontId="5" fillId="0" borderId="2" xfId="0" applyNumberFormat="1" applyFont="1" applyBorder="1" applyAlignment="1">
      <alignment horizontal="center" vertical="center" textRotation="91" wrapText="1"/>
    </xf>
    <xf numFmtId="0" fontId="5" fillId="0" borderId="3" xfId="0" applyFont="1" applyBorder="1" applyAlignment="1">
      <alignment horizontal="center" vertical="center" textRotation="91" wrapText="1"/>
    </xf>
    <xf numFmtId="0" fontId="3" fillId="0" borderId="0" xfId="0" applyFont="1" applyAlignment="1">
      <alignment horizontal="center" vertical="center" wrapText="1"/>
    </xf>
    <xf numFmtId="0" fontId="3" fillId="0" borderId="0" xfId="0" applyFont="1" applyBorder="1" applyAlignment="1">
      <alignment horizontal="justify" vertical="center" wrapText="1"/>
    </xf>
    <xf numFmtId="0" fontId="6" fillId="0" borderId="1" xfId="0" applyFont="1" applyBorder="1" applyAlignment="1">
      <alignment horizontal="center" vertical="center" textRotation="90" wrapText="1"/>
    </xf>
    <xf numFmtId="0" fontId="5" fillId="5"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textRotation="90" wrapText="1"/>
    </xf>
    <xf numFmtId="0" fontId="6" fillId="0" borderId="2"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1" fontId="5" fillId="0" borderId="2" xfId="4" applyNumberFormat="1" applyFont="1" applyBorder="1" applyAlignment="1">
      <alignment horizontal="center" vertical="center" wrapText="1"/>
    </xf>
    <xf numFmtId="1" fontId="5" fillId="0" borderId="6" xfId="4" applyNumberFormat="1" applyFont="1" applyBorder="1" applyAlignment="1">
      <alignment horizontal="center" vertical="center" wrapText="1"/>
    </xf>
    <xf numFmtId="1" fontId="5" fillId="0" borderId="3" xfId="4"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5" xfId="0" applyFont="1" applyBorder="1" applyAlignment="1">
      <alignment horizontal="justify" vertical="center" wrapText="1"/>
    </xf>
    <xf numFmtId="0" fontId="5" fillId="0" borderId="9" xfId="0" applyFont="1" applyBorder="1" applyAlignment="1">
      <alignment horizontal="justify" vertical="center" wrapText="1"/>
    </xf>
    <xf numFmtId="0" fontId="5" fillId="2" borderId="5" xfId="0" applyFont="1" applyFill="1" applyBorder="1" applyAlignment="1">
      <alignment horizontal="justify" vertical="center" wrapText="1"/>
    </xf>
    <xf numFmtId="0" fontId="5" fillId="2" borderId="9" xfId="0" applyFont="1" applyFill="1" applyBorder="1" applyAlignment="1">
      <alignment horizontal="justify" vertical="center" wrapText="1"/>
    </xf>
    <xf numFmtId="0" fontId="6" fillId="0" borderId="2" xfId="0" applyFont="1" applyBorder="1" applyAlignment="1">
      <alignment horizontal="center" vertical="center" textRotation="89" wrapText="1"/>
    </xf>
    <xf numFmtId="0" fontId="6" fillId="0" borderId="6" xfId="0" applyFont="1" applyBorder="1" applyAlignment="1">
      <alignment horizontal="center" vertical="center" textRotation="89" wrapText="1"/>
    </xf>
    <xf numFmtId="0" fontId="6" fillId="0" borderId="3" xfId="0" applyFont="1" applyBorder="1" applyAlignment="1">
      <alignment horizontal="center" vertical="center" textRotation="89" wrapText="1"/>
    </xf>
    <xf numFmtId="0" fontId="5" fillId="0" borderId="5" xfId="0" applyFont="1" applyFill="1" applyBorder="1" applyAlignment="1">
      <alignment horizontal="justify" vertical="center" wrapText="1"/>
    </xf>
    <xf numFmtId="0" fontId="5" fillId="0" borderId="9" xfId="0" applyFont="1" applyFill="1" applyBorder="1" applyAlignment="1">
      <alignment horizontal="justify" vertical="center" wrapText="1"/>
    </xf>
    <xf numFmtId="9" fontId="5" fillId="0" borderId="2" xfId="4" applyFont="1" applyBorder="1" applyAlignment="1">
      <alignment horizontal="center" vertical="center" wrapText="1"/>
    </xf>
    <xf numFmtId="9" fontId="5" fillId="0" borderId="6" xfId="4" applyFont="1" applyBorder="1" applyAlignment="1">
      <alignment horizontal="center" vertical="center" wrapText="1"/>
    </xf>
    <xf numFmtId="9" fontId="5" fillId="0" borderId="3" xfId="4" applyFont="1" applyBorder="1" applyAlignment="1">
      <alignment horizontal="center" vertical="center" wrapText="1"/>
    </xf>
    <xf numFmtId="0" fontId="6" fillId="0" borderId="3" xfId="0" applyFont="1" applyBorder="1" applyAlignment="1">
      <alignment horizontal="center" vertical="center" textRotation="90" wrapText="1"/>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14" fillId="0" borderId="3" xfId="0" applyFont="1" applyBorder="1" applyAlignment="1">
      <alignment horizontal="left" vertical="center" wrapText="1"/>
    </xf>
  </cellXfs>
  <cellStyles count="6">
    <cellStyle name="Millares" xfId="1" builtinId="3"/>
    <cellStyle name="Millares 2" xfId="2"/>
    <cellStyle name="Normal" xfId="0" builtinId="0"/>
    <cellStyle name="Normal 3" xfId="3"/>
    <cellStyle name="Porcentaje 2" xfId="4"/>
    <cellStyle name="Porcentual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495300</xdr:colOff>
      <xdr:row>0</xdr:row>
      <xdr:rowOff>104775</xdr:rowOff>
    </xdr:from>
    <xdr:to>
      <xdr:col>14</xdr:col>
      <xdr:colOff>1543050</xdr:colOff>
      <xdr:row>3</xdr:row>
      <xdr:rowOff>180975</xdr:rowOff>
    </xdr:to>
    <xdr:pic>
      <xdr:nvPicPr>
        <xdr:cNvPr id="26181" name="Picture 2"/>
        <xdr:cNvPicPr>
          <a:picLocks noChangeAspect="1" noChangeArrowheads="1"/>
        </xdr:cNvPicPr>
      </xdr:nvPicPr>
      <xdr:blipFill>
        <a:blip xmlns:r="http://schemas.openxmlformats.org/officeDocument/2006/relationships" r:embed="rId1"/>
        <a:srcRect/>
        <a:stretch>
          <a:fillRect/>
        </a:stretch>
      </xdr:blipFill>
      <xdr:spPr bwMode="auto">
        <a:xfrm>
          <a:off x="7962900" y="104775"/>
          <a:ext cx="4086225"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1057275</xdr:colOff>
      <xdr:row>0</xdr:row>
      <xdr:rowOff>104775</xdr:rowOff>
    </xdr:from>
    <xdr:to>
      <xdr:col>17</xdr:col>
      <xdr:colOff>117475</xdr:colOff>
      <xdr:row>4</xdr:row>
      <xdr:rowOff>161925</xdr:rowOff>
    </xdr:to>
    <xdr:pic>
      <xdr:nvPicPr>
        <xdr:cNvPr id="23313" name="Picture 2"/>
        <xdr:cNvPicPr>
          <a:picLocks noChangeAspect="1" noChangeArrowheads="1"/>
        </xdr:cNvPicPr>
      </xdr:nvPicPr>
      <xdr:blipFill>
        <a:blip xmlns:r="http://schemas.openxmlformats.org/officeDocument/2006/relationships" r:embed="rId1"/>
        <a:srcRect/>
        <a:stretch>
          <a:fillRect/>
        </a:stretch>
      </xdr:blipFill>
      <xdr:spPr bwMode="auto">
        <a:xfrm>
          <a:off x="7115175" y="104775"/>
          <a:ext cx="4362450" cy="819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933450</xdr:colOff>
      <xdr:row>0</xdr:row>
      <xdr:rowOff>57150</xdr:rowOff>
    </xdr:from>
    <xdr:to>
      <xdr:col>20</xdr:col>
      <xdr:colOff>205317</xdr:colOff>
      <xdr:row>4</xdr:row>
      <xdr:rowOff>114300</xdr:rowOff>
    </xdr:to>
    <xdr:pic>
      <xdr:nvPicPr>
        <xdr:cNvPr id="36926" name="Picture 2"/>
        <xdr:cNvPicPr>
          <a:picLocks noChangeAspect="1" noChangeArrowheads="1"/>
        </xdr:cNvPicPr>
      </xdr:nvPicPr>
      <xdr:blipFill>
        <a:blip xmlns:r="http://schemas.openxmlformats.org/officeDocument/2006/relationships" r:embed="rId1"/>
        <a:srcRect/>
        <a:stretch>
          <a:fillRect/>
        </a:stretch>
      </xdr:blipFill>
      <xdr:spPr bwMode="auto">
        <a:xfrm>
          <a:off x="8020050" y="57150"/>
          <a:ext cx="593407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752475</xdr:colOff>
      <xdr:row>0</xdr:row>
      <xdr:rowOff>190500</xdr:rowOff>
    </xdr:from>
    <xdr:to>
      <xdr:col>19</xdr:col>
      <xdr:colOff>219076</xdr:colOff>
      <xdr:row>4</xdr:row>
      <xdr:rowOff>180975</xdr:rowOff>
    </xdr:to>
    <xdr:pic>
      <xdr:nvPicPr>
        <xdr:cNvPr id="37941" name="Picture 2"/>
        <xdr:cNvPicPr>
          <a:picLocks noChangeAspect="1" noChangeArrowheads="1"/>
        </xdr:cNvPicPr>
      </xdr:nvPicPr>
      <xdr:blipFill>
        <a:blip xmlns:r="http://schemas.openxmlformats.org/officeDocument/2006/relationships" r:embed="rId1"/>
        <a:srcRect/>
        <a:stretch>
          <a:fillRect/>
        </a:stretch>
      </xdr:blipFill>
      <xdr:spPr bwMode="auto">
        <a:xfrm>
          <a:off x="7858125" y="190500"/>
          <a:ext cx="5248275" cy="752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381000</xdr:colOff>
      <xdr:row>0</xdr:row>
      <xdr:rowOff>142875</xdr:rowOff>
    </xdr:from>
    <xdr:to>
      <xdr:col>14</xdr:col>
      <xdr:colOff>1704975</xdr:colOff>
      <xdr:row>4</xdr:row>
      <xdr:rowOff>142875</xdr:rowOff>
    </xdr:to>
    <xdr:pic>
      <xdr:nvPicPr>
        <xdr:cNvPr id="38966" name="Picture 2"/>
        <xdr:cNvPicPr>
          <a:picLocks noChangeAspect="1" noChangeArrowheads="1"/>
        </xdr:cNvPicPr>
      </xdr:nvPicPr>
      <xdr:blipFill>
        <a:blip xmlns:r="http://schemas.openxmlformats.org/officeDocument/2006/relationships" r:embed="rId1"/>
        <a:srcRect/>
        <a:stretch>
          <a:fillRect/>
        </a:stretch>
      </xdr:blipFill>
      <xdr:spPr bwMode="auto">
        <a:xfrm>
          <a:off x="6838950" y="142875"/>
          <a:ext cx="4095750" cy="762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657225</xdr:colOff>
      <xdr:row>1</xdr:row>
      <xdr:rowOff>66675</xdr:rowOff>
    </xdr:from>
    <xdr:to>
      <xdr:col>16</xdr:col>
      <xdr:colOff>70909</xdr:colOff>
      <xdr:row>5</xdr:row>
      <xdr:rowOff>57150</xdr:rowOff>
    </xdr:to>
    <xdr:pic>
      <xdr:nvPicPr>
        <xdr:cNvPr id="39995" name="Picture 2"/>
        <xdr:cNvPicPr>
          <a:picLocks noChangeAspect="1" noChangeArrowheads="1"/>
        </xdr:cNvPicPr>
      </xdr:nvPicPr>
      <xdr:blipFill>
        <a:blip xmlns:r="http://schemas.openxmlformats.org/officeDocument/2006/relationships" r:embed="rId1"/>
        <a:srcRect/>
        <a:stretch>
          <a:fillRect/>
        </a:stretch>
      </xdr:blipFill>
      <xdr:spPr bwMode="auto">
        <a:xfrm>
          <a:off x="6210300" y="257175"/>
          <a:ext cx="4086225"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1266825</xdr:colOff>
      <xdr:row>1</xdr:row>
      <xdr:rowOff>76200</xdr:rowOff>
    </xdr:from>
    <xdr:to>
      <xdr:col>16</xdr:col>
      <xdr:colOff>271992</xdr:colOff>
      <xdr:row>4</xdr:row>
      <xdr:rowOff>200025</xdr:rowOff>
    </xdr:to>
    <xdr:pic>
      <xdr:nvPicPr>
        <xdr:cNvPr id="41022" name="Picture 2"/>
        <xdr:cNvPicPr>
          <a:picLocks noChangeAspect="1" noChangeArrowheads="1"/>
        </xdr:cNvPicPr>
      </xdr:nvPicPr>
      <xdr:blipFill>
        <a:blip xmlns:r="http://schemas.openxmlformats.org/officeDocument/2006/relationships" r:embed="rId1"/>
        <a:srcRect/>
        <a:stretch>
          <a:fillRect/>
        </a:stretch>
      </xdr:blipFill>
      <xdr:spPr bwMode="auto">
        <a:xfrm>
          <a:off x="7886700" y="219075"/>
          <a:ext cx="4067175" cy="6477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2009775</xdr:colOff>
      <xdr:row>3</xdr:row>
      <xdr:rowOff>0</xdr:rowOff>
    </xdr:from>
    <xdr:to>
      <xdr:col>16</xdr:col>
      <xdr:colOff>24342</xdr:colOff>
      <xdr:row>5</xdr:row>
      <xdr:rowOff>190500</xdr:rowOff>
    </xdr:to>
    <xdr:pic>
      <xdr:nvPicPr>
        <xdr:cNvPr id="42035" name="Picture 2"/>
        <xdr:cNvPicPr>
          <a:picLocks noChangeAspect="1" noChangeArrowheads="1"/>
        </xdr:cNvPicPr>
      </xdr:nvPicPr>
      <xdr:blipFill>
        <a:blip xmlns:r="http://schemas.openxmlformats.org/officeDocument/2006/relationships" r:embed="rId1"/>
        <a:srcRect/>
        <a:stretch>
          <a:fillRect/>
        </a:stretch>
      </xdr:blipFill>
      <xdr:spPr bwMode="auto">
        <a:xfrm>
          <a:off x="8486775" y="552450"/>
          <a:ext cx="40957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S96"/>
  <sheetViews>
    <sheetView tabSelected="1" topLeftCell="A10" zoomScale="80" zoomScaleNormal="80" workbookViewId="0">
      <pane xSplit="1" ySplit="1" topLeftCell="E59" activePane="bottomRight" state="frozen"/>
      <selection activeCell="A10" sqref="A10"/>
      <selection pane="topRight" activeCell="B10" sqref="B10"/>
      <selection pane="bottomLeft" activeCell="A11" sqref="A11"/>
      <selection pane="bottomRight" activeCell="N66" sqref="N64:N66"/>
    </sheetView>
  </sheetViews>
  <sheetFormatPr baseColWidth="10" defaultColWidth="10.85546875" defaultRowHeight="15" x14ac:dyDescent="0.25"/>
  <cols>
    <col min="1" max="1" width="9.42578125" style="1" customWidth="1"/>
    <col min="2" max="2" width="21.5703125" style="18" customWidth="1"/>
    <col min="3" max="3" width="5.140625" style="18" customWidth="1"/>
    <col min="4" max="4" width="27.42578125" style="18" customWidth="1"/>
    <col min="5" max="5" width="28" style="18" customWidth="1"/>
    <col min="6" max="6" width="12.85546875" style="1" customWidth="1"/>
    <col min="7" max="7" width="12.7109375" style="1" customWidth="1"/>
    <col min="8" max="8" width="5.5703125" style="1" customWidth="1"/>
    <col min="9" max="9" width="11.140625" style="1" customWidth="1"/>
    <col min="10" max="10" width="10.7109375" style="1" customWidth="1"/>
    <col min="11" max="11" width="10.42578125" style="1" customWidth="1"/>
    <col min="12" max="12" width="13" style="1" customWidth="1"/>
    <col min="13" max="13" width="5.28515625" style="1" customWidth="1"/>
    <col min="14" max="14" width="45.5703125" style="18" customWidth="1"/>
    <col min="15" max="15" width="31.42578125" style="18" customWidth="1"/>
    <col min="16" max="16" width="4.7109375" style="18" customWidth="1"/>
    <col min="17" max="17" width="8.140625" style="1" customWidth="1"/>
    <col min="18" max="18" width="6.85546875" style="1" customWidth="1"/>
    <col min="19" max="19" width="6" style="2" customWidth="1"/>
    <col min="20" max="20" width="8.7109375" style="1" customWidth="1"/>
    <col min="21" max="21" width="10.28515625" style="1" customWidth="1"/>
    <col min="22" max="22" width="8.7109375" style="1" customWidth="1"/>
    <col min="23" max="23" width="9.42578125" style="1" customWidth="1"/>
    <col min="24" max="24" width="9.28515625" style="1" customWidth="1"/>
    <col min="25" max="25" width="9.85546875" style="1" customWidth="1"/>
    <col min="26" max="26" width="16.28515625" style="1" customWidth="1"/>
    <col min="27" max="27" width="14.7109375" style="1" customWidth="1"/>
    <col min="28" max="28" width="15.42578125" style="1" customWidth="1"/>
    <col min="29" max="70" width="14.7109375" style="1" customWidth="1"/>
    <col min="71" max="71" width="21.140625" style="1" customWidth="1"/>
    <col min="72" max="16384" width="10.85546875" style="1"/>
  </cols>
  <sheetData>
    <row r="2" spans="1:7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1:71" ht="14.1" customHeight="1" x14ac:dyDescent="0.25">
      <c r="A3" s="54"/>
      <c r="B3" s="5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row>
    <row r="4" spans="1:71" ht="22.5" customHeight="1" x14ac:dyDescent="0.25">
      <c r="A4" s="54"/>
      <c r="B4" s="56"/>
      <c r="C4" s="72"/>
      <c r="D4" s="69" t="s">
        <v>1398</v>
      </c>
      <c r="E4" s="267" t="s">
        <v>1327</v>
      </c>
      <c r="F4" s="267"/>
      <c r="G4" s="267"/>
      <c r="H4" s="267"/>
      <c r="I4" s="267"/>
      <c r="J4" s="267"/>
      <c r="K4" s="267"/>
      <c r="L4" s="267"/>
      <c r="M4" s="267"/>
      <c r="N4" s="267"/>
      <c r="O4" s="35"/>
      <c r="P4" s="131"/>
      <c r="Q4" s="35"/>
      <c r="R4" s="35"/>
      <c r="S4" s="35"/>
      <c r="T4" s="35"/>
      <c r="U4" s="35"/>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1:71" ht="14.1" customHeight="1" x14ac:dyDescent="0.2">
      <c r="A5" s="3"/>
      <c r="B5" s="56"/>
      <c r="C5" s="53"/>
      <c r="D5" s="35" t="s">
        <v>1</v>
      </c>
      <c r="E5" s="268" t="s">
        <v>17</v>
      </c>
      <c r="F5" s="268"/>
      <c r="G5" s="268"/>
      <c r="H5" s="268"/>
      <c r="I5" s="268"/>
      <c r="J5" s="268"/>
      <c r="K5" s="268"/>
      <c r="L5" s="268"/>
      <c r="M5" s="268"/>
      <c r="N5" s="268"/>
      <c r="O5" s="35"/>
      <c r="P5" s="131"/>
      <c r="Q5" s="35"/>
      <c r="R5" s="35"/>
      <c r="S5" s="35"/>
      <c r="T5" s="35"/>
      <c r="U5" s="35"/>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1:71" ht="14.1" customHeight="1" x14ac:dyDescent="0.2">
      <c r="A6" s="3"/>
      <c r="B6" s="15"/>
      <c r="C6" s="53"/>
      <c r="D6" s="35" t="s">
        <v>111</v>
      </c>
      <c r="E6" s="268" t="s">
        <v>1399</v>
      </c>
      <c r="F6" s="268"/>
      <c r="G6" s="268"/>
      <c r="H6" s="268"/>
      <c r="I6" s="268"/>
      <c r="J6" s="268"/>
      <c r="K6" s="268"/>
      <c r="L6" s="268"/>
      <c r="M6" s="268"/>
      <c r="N6" s="268"/>
      <c r="O6" s="71"/>
      <c r="P6" s="71"/>
      <c r="Q6" s="71"/>
      <c r="R6" s="71"/>
      <c r="S6" s="71"/>
      <c r="T6" s="71"/>
      <c r="U6" s="35"/>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row>
    <row r="7" spans="1:71" ht="43.5" customHeight="1" x14ac:dyDescent="0.2">
      <c r="A7" s="51"/>
      <c r="B7" s="17"/>
      <c r="C7" s="64"/>
      <c r="D7" s="89" t="s">
        <v>513</v>
      </c>
      <c r="E7" s="267" t="s">
        <v>1489</v>
      </c>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row>
    <row r="8" spans="1:71" ht="14.1" customHeight="1" x14ac:dyDescent="0.25"/>
    <row r="9" spans="1:71" ht="15" customHeight="1" x14ac:dyDescent="0.25">
      <c r="A9" s="265" t="s">
        <v>224</v>
      </c>
      <c r="B9" s="265" t="s">
        <v>15</v>
      </c>
      <c r="C9" s="265" t="s">
        <v>454</v>
      </c>
      <c r="D9" s="262" t="s">
        <v>7</v>
      </c>
      <c r="E9" s="263"/>
      <c r="F9" s="263"/>
      <c r="G9" s="263"/>
      <c r="H9" s="263"/>
      <c r="I9" s="263"/>
      <c r="J9" s="263"/>
      <c r="K9" s="263"/>
      <c r="L9" s="264"/>
      <c r="M9" s="265" t="s">
        <v>1451</v>
      </c>
      <c r="N9" s="262" t="s">
        <v>8</v>
      </c>
      <c r="O9" s="263"/>
      <c r="P9" s="263"/>
      <c r="Q9" s="263"/>
      <c r="R9" s="263"/>
      <c r="S9" s="263"/>
      <c r="T9" s="263"/>
      <c r="U9" s="263"/>
      <c r="V9" s="263"/>
      <c r="W9" s="263"/>
      <c r="X9" s="263"/>
      <c r="Y9" s="264"/>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270" t="s">
        <v>5</v>
      </c>
    </row>
    <row r="10" spans="1:71" ht="78.75" x14ac:dyDescent="0.25">
      <c r="A10" s="266"/>
      <c r="B10" s="266"/>
      <c r="C10" s="266"/>
      <c r="D10" s="145" t="s">
        <v>9</v>
      </c>
      <c r="E10" s="145" t="s">
        <v>10</v>
      </c>
      <c r="F10" s="30" t="s">
        <v>12</v>
      </c>
      <c r="G10" s="30" t="s">
        <v>13</v>
      </c>
      <c r="H10" s="30" t="s">
        <v>0</v>
      </c>
      <c r="I10" s="30" t="s">
        <v>463</v>
      </c>
      <c r="J10" s="30" t="s">
        <v>464</v>
      </c>
      <c r="K10" s="30" t="s">
        <v>14</v>
      </c>
      <c r="L10" s="30" t="s">
        <v>465</v>
      </c>
      <c r="M10" s="266"/>
      <c r="N10" s="145" t="s">
        <v>11</v>
      </c>
      <c r="O10" s="145" t="s">
        <v>10</v>
      </c>
      <c r="P10" s="30" t="s">
        <v>1760</v>
      </c>
      <c r="Q10" s="30" t="s">
        <v>0</v>
      </c>
      <c r="R10" s="30" t="s">
        <v>16</v>
      </c>
      <c r="S10" s="30"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271"/>
    </row>
    <row r="11" spans="1:71" ht="48" customHeight="1" x14ac:dyDescent="0.25">
      <c r="A11" s="239" t="s">
        <v>331</v>
      </c>
      <c r="B11" s="240" t="s">
        <v>1384</v>
      </c>
      <c r="C11" s="241">
        <v>18</v>
      </c>
      <c r="D11" s="240" t="s">
        <v>1387</v>
      </c>
      <c r="E11" s="240" t="s">
        <v>100</v>
      </c>
      <c r="F11" s="243" t="s">
        <v>503</v>
      </c>
      <c r="G11" s="243" t="s">
        <v>1278</v>
      </c>
      <c r="H11" s="234" t="s">
        <v>455</v>
      </c>
      <c r="I11" s="243" t="s">
        <v>503</v>
      </c>
      <c r="J11" s="243" t="s">
        <v>1519</v>
      </c>
      <c r="K11" s="243" t="s">
        <v>1520</v>
      </c>
      <c r="L11" s="243" t="s">
        <v>1278</v>
      </c>
      <c r="M11" s="145">
        <v>72</v>
      </c>
      <c r="N11" s="240" t="s">
        <v>1417</v>
      </c>
      <c r="O11" s="137" t="s">
        <v>1296</v>
      </c>
      <c r="P11" s="210" t="s">
        <v>1752</v>
      </c>
      <c r="Q11" s="158" t="s">
        <v>455</v>
      </c>
      <c r="R11" s="158">
        <v>4</v>
      </c>
      <c r="S11" s="212">
        <v>0.05</v>
      </c>
      <c r="T11" s="158">
        <v>1</v>
      </c>
      <c r="U11" s="158" t="s">
        <v>588</v>
      </c>
      <c r="V11" s="158" t="s">
        <v>584</v>
      </c>
      <c r="W11" s="158" t="s">
        <v>585</v>
      </c>
      <c r="X11" s="158" t="s">
        <v>586</v>
      </c>
      <c r="Y11" s="158" t="s">
        <v>587</v>
      </c>
      <c r="Z11" s="238">
        <v>2186106962</v>
      </c>
      <c r="AA11" s="238">
        <v>4347554</v>
      </c>
      <c r="AB11" s="238">
        <v>2127450321</v>
      </c>
      <c r="AC11" s="238">
        <v>43113687</v>
      </c>
      <c r="AD11" s="238"/>
      <c r="AE11" s="238">
        <v>11195400</v>
      </c>
      <c r="AF11" s="238"/>
      <c r="AG11" s="237">
        <v>900000</v>
      </c>
      <c r="AH11" s="233" t="s">
        <v>1485</v>
      </c>
      <c r="AI11" s="238">
        <v>500077827</v>
      </c>
      <c r="AJ11" s="238">
        <v>1000000</v>
      </c>
      <c r="AK11" s="238">
        <v>477087000</v>
      </c>
      <c r="AL11" s="238">
        <v>21990827</v>
      </c>
      <c r="AM11" s="238"/>
      <c r="AN11" s="238"/>
      <c r="AO11" s="238"/>
      <c r="AP11" s="237">
        <v>300000</v>
      </c>
      <c r="AQ11" s="233" t="s">
        <v>1485</v>
      </c>
      <c r="AR11" s="238">
        <v>524755254</v>
      </c>
      <c r="AS11" s="238">
        <v>1047664</v>
      </c>
      <c r="AT11" s="238">
        <v>513389526</v>
      </c>
      <c r="AU11" s="238">
        <v>6768064</v>
      </c>
      <c r="AV11" s="238"/>
      <c r="AW11" s="238">
        <v>3550000</v>
      </c>
      <c r="AX11" s="238"/>
      <c r="AY11" s="237">
        <v>300000</v>
      </c>
      <c r="AZ11" s="233" t="s">
        <v>1485</v>
      </c>
      <c r="BA11" s="238">
        <v>561171233</v>
      </c>
      <c r="BB11" s="238">
        <v>1100832</v>
      </c>
      <c r="BC11" s="238">
        <v>549267292</v>
      </c>
      <c r="BD11" s="238">
        <v>7073109</v>
      </c>
      <c r="BE11" s="238"/>
      <c r="BF11" s="238">
        <v>3730000</v>
      </c>
      <c r="BG11" s="238"/>
      <c r="BH11" s="237"/>
      <c r="BI11" s="237"/>
      <c r="BJ11" s="238">
        <v>600101648</v>
      </c>
      <c r="BK11" s="238">
        <v>1198058</v>
      </c>
      <c r="BL11" s="238">
        <v>587706503</v>
      </c>
      <c r="BM11" s="238">
        <v>7281687</v>
      </c>
      <c r="BN11" s="238"/>
      <c r="BO11" s="238">
        <v>3915400</v>
      </c>
      <c r="BP11" s="238"/>
      <c r="BQ11" s="237">
        <v>300000</v>
      </c>
      <c r="BR11" s="233" t="s">
        <v>1485</v>
      </c>
      <c r="BS11" s="249" t="s">
        <v>511</v>
      </c>
    </row>
    <row r="12" spans="1:71" ht="60" customHeight="1" x14ac:dyDescent="0.25">
      <c r="A12" s="239"/>
      <c r="B12" s="240"/>
      <c r="C12" s="241"/>
      <c r="D12" s="240"/>
      <c r="E12" s="240"/>
      <c r="F12" s="244"/>
      <c r="G12" s="244"/>
      <c r="H12" s="235"/>
      <c r="I12" s="244"/>
      <c r="J12" s="244"/>
      <c r="K12" s="244"/>
      <c r="L12" s="244"/>
      <c r="M12" s="145">
        <v>73</v>
      </c>
      <c r="N12" s="240"/>
      <c r="O12" s="137" t="s">
        <v>1418</v>
      </c>
      <c r="P12" s="187" t="s">
        <v>1752</v>
      </c>
      <c r="Q12" s="158" t="s">
        <v>456</v>
      </c>
      <c r="R12" s="158">
        <v>4</v>
      </c>
      <c r="S12" s="212">
        <v>0.05</v>
      </c>
      <c r="T12" s="158">
        <v>0</v>
      </c>
      <c r="U12" s="158">
        <v>61</v>
      </c>
      <c r="V12" s="158">
        <v>61</v>
      </c>
      <c r="W12" s="158">
        <v>61</v>
      </c>
      <c r="X12" s="158">
        <v>61</v>
      </c>
      <c r="Y12" s="158">
        <v>61</v>
      </c>
      <c r="Z12" s="238"/>
      <c r="AA12" s="238"/>
      <c r="AB12" s="238"/>
      <c r="AC12" s="238"/>
      <c r="AD12" s="238"/>
      <c r="AE12" s="238"/>
      <c r="AF12" s="238"/>
      <c r="AG12" s="237"/>
      <c r="AH12" s="233"/>
      <c r="AI12" s="238"/>
      <c r="AJ12" s="238"/>
      <c r="AK12" s="238"/>
      <c r="AL12" s="238"/>
      <c r="AM12" s="238"/>
      <c r="AN12" s="238"/>
      <c r="AO12" s="238"/>
      <c r="AP12" s="237"/>
      <c r="AQ12" s="233"/>
      <c r="AR12" s="238"/>
      <c r="AS12" s="238"/>
      <c r="AT12" s="238"/>
      <c r="AU12" s="238"/>
      <c r="AV12" s="238"/>
      <c r="AW12" s="238"/>
      <c r="AX12" s="238"/>
      <c r="AY12" s="237"/>
      <c r="AZ12" s="233"/>
      <c r="BA12" s="238"/>
      <c r="BB12" s="238"/>
      <c r="BC12" s="238"/>
      <c r="BD12" s="238"/>
      <c r="BE12" s="238"/>
      <c r="BF12" s="238"/>
      <c r="BG12" s="238"/>
      <c r="BH12" s="237"/>
      <c r="BI12" s="237"/>
      <c r="BJ12" s="238"/>
      <c r="BK12" s="238"/>
      <c r="BL12" s="238"/>
      <c r="BM12" s="238"/>
      <c r="BN12" s="238"/>
      <c r="BO12" s="238"/>
      <c r="BP12" s="238"/>
      <c r="BQ12" s="237"/>
      <c r="BR12" s="233"/>
      <c r="BS12" s="249"/>
    </row>
    <row r="13" spans="1:71" ht="54.75" customHeight="1" x14ac:dyDescent="0.25">
      <c r="A13" s="239"/>
      <c r="B13" s="240"/>
      <c r="C13" s="241"/>
      <c r="D13" s="240"/>
      <c r="E13" s="240"/>
      <c r="F13" s="244"/>
      <c r="G13" s="244"/>
      <c r="H13" s="235"/>
      <c r="I13" s="244"/>
      <c r="J13" s="244"/>
      <c r="K13" s="244"/>
      <c r="L13" s="244"/>
      <c r="M13" s="145">
        <v>74</v>
      </c>
      <c r="N13" s="137" t="s">
        <v>315</v>
      </c>
      <c r="O13" s="137" t="s">
        <v>1419</v>
      </c>
      <c r="P13" s="187" t="s">
        <v>1752</v>
      </c>
      <c r="Q13" s="158" t="s">
        <v>455</v>
      </c>
      <c r="R13" s="158">
        <v>4</v>
      </c>
      <c r="S13" s="212">
        <v>0.25</v>
      </c>
      <c r="T13" s="38">
        <v>161268</v>
      </c>
      <c r="U13" s="38" t="s">
        <v>1593</v>
      </c>
      <c r="V13" s="158" t="s">
        <v>1594</v>
      </c>
      <c r="W13" s="158" t="s">
        <v>1595</v>
      </c>
      <c r="X13" s="158" t="s">
        <v>1596</v>
      </c>
      <c r="Y13" s="38" t="s">
        <v>1597</v>
      </c>
      <c r="Z13" s="238"/>
      <c r="AA13" s="238"/>
      <c r="AB13" s="238"/>
      <c r="AC13" s="238"/>
      <c r="AD13" s="238"/>
      <c r="AE13" s="238"/>
      <c r="AF13" s="238"/>
      <c r="AG13" s="237"/>
      <c r="AH13" s="233"/>
      <c r="AI13" s="238"/>
      <c r="AJ13" s="238"/>
      <c r="AK13" s="238"/>
      <c r="AL13" s="238"/>
      <c r="AM13" s="238"/>
      <c r="AN13" s="238"/>
      <c r="AO13" s="238"/>
      <c r="AP13" s="237"/>
      <c r="AQ13" s="233"/>
      <c r="AR13" s="238"/>
      <c r="AS13" s="238"/>
      <c r="AT13" s="238"/>
      <c r="AU13" s="238"/>
      <c r="AV13" s="238"/>
      <c r="AW13" s="238"/>
      <c r="AX13" s="238"/>
      <c r="AY13" s="237"/>
      <c r="AZ13" s="233"/>
      <c r="BA13" s="238"/>
      <c r="BB13" s="238"/>
      <c r="BC13" s="238"/>
      <c r="BD13" s="238"/>
      <c r="BE13" s="238"/>
      <c r="BF13" s="238"/>
      <c r="BG13" s="238"/>
      <c r="BH13" s="237"/>
      <c r="BI13" s="237"/>
      <c r="BJ13" s="238"/>
      <c r="BK13" s="238"/>
      <c r="BL13" s="238"/>
      <c r="BM13" s="238"/>
      <c r="BN13" s="238"/>
      <c r="BO13" s="238"/>
      <c r="BP13" s="238"/>
      <c r="BQ13" s="237"/>
      <c r="BR13" s="233"/>
      <c r="BS13" s="249"/>
    </row>
    <row r="14" spans="1:71" ht="63.75" customHeight="1" x14ac:dyDescent="0.25">
      <c r="A14" s="239"/>
      <c r="B14" s="240"/>
      <c r="C14" s="241"/>
      <c r="D14" s="240"/>
      <c r="E14" s="240"/>
      <c r="F14" s="244"/>
      <c r="G14" s="244"/>
      <c r="H14" s="235"/>
      <c r="I14" s="244"/>
      <c r="J14" s="244"/>
      <c r="K14" s="244"/>
      <c r="L14" s="244"/>
      <c r="M14" s="145">
        <v>75</v>
      </c>
      <c r="N14" s="137" t="s">
        <v>102</v>
      </c>
      <c r="O14" s="137" t="s">
        <v>103</v>
      </c>
      <c r="P14" s="187" t="s">
        <v>1752</v>
      </c>
      <c r="Q14" s="158" t="s">
        <v>457</v>
      </c>
      <c r="R14" s="158">
        <v>4</v>
      </c>
      <c r="S14" s="212">
        <v>0.35</v>
      </c>
      <c r="T14" s="66">
        <v>2.1600000000000001E-2</v>
      </c>
      <c r="U14" s="66">
        <v>2.1000000000000001E-2</v>
      </c>
      <c r="V14" s="166">
        <v>2.1499999999999998E-2</v>
      </c>
      <c r="W14" s="166">
        <v>2.1299999999999999E-2</v>
      </c>
      <c r="X14" s="166">
        <v>2.12E-2</v>
      </c>
      <c r="Y14" s="166">
        <v>2.1000000000000001E-2</v>
      </c>
      <c r="Z14" s="238"/>
      <c r="AA14" s="238"/>
      <c r="AB14" s="238"/>
      <c r="AC14" s="238"/>
      <c r="AD14" s="238"/>
      <c r="AE14" s="238"/>
      <c r="AF14" s="238"/>
      <c r="AG14" s="237"/>
      <c r="AH14" s="233"/>
      <c r="AI14" s="238"/>
      <c r="AJ14" s="238"/>
      <c r="AK14" s="238"/>
      <c r="AL14" s="238"/>
      <c r="AM14" s="238"/>
      <c r="AN14" s="238"/>
      <c r="AO14" s="238"/>
      <c r="AP14" s="237"/>
      <c r="AQ14" s="233"/>
      <c r="AR14" s="238"/>
      <c r="AS14" s="238"/>
      <c r="AT14" s="238"/>
      <c r="AU14" s="238"/>
      <c r="AV14" s="238"/>
      <c r="AW14" s="238"/>
      <c r="AX14" s="238"/>
      <c r="AY14" s="237"/>
      <c r="AZ14" s="233"/>
      <c r="BA14" s="238"/>
      <c r="BB14" s="238"/>
      <c r="BC14" s="238"/>
      <c r="BD14" s="238"/>
      <c r="BE14" s="238"/>
      <c r="BF14" s="238"/>
      <c r="BG14" s="238"/>
      <c r="BH14" s="237"/>
      <c r="BI14" s="237"/>
      <c r="BJ14" s="238"/>
      <c r="BK14" s="238"/>
      <c r="BL14" s="238"/>
      <c r="BM14" s="238"/>
      <c r="BN14" s="238"/>
      <c r="BO14" s="238"/>
      <c r="BP14" s="238"/>
      <c r="BQ14" s="237"/>
      <c r="BR14" s="233"/>
      <c r="BS14" s="249"/>
    </row>
    <row r="15" spans="1:71" ht="77.25" customHeight="1" x14ac:dyDescent="0.25">
      <c r="A15" s="239"/>
      <c r="B15" s="240"/>
      <c r="C15" s="241"/>
      <c r="D15" s="240"/>
      <c r="E15" s="240"/>
      <c r="F15" s="244"/>
      <c r="G15" s="244"/>
      <c r="H15" s="235"/>
      <c r="I15" s="244"/>
      <c r="J15" s="244"/>
      <c r="K15" s="244"/>
      <c r="L15" s="244"/>
      <c r="M15" s="145">
        <v>76</v>
      </c>
      <c r="N15" s="137" t="s">
        <v>1420</v>
      </c>
      <c r="O15" s="137" t="s">
        <v>1297</v>
      </c>
      <c r="P15" s="187" t="s">
        <v>1752</v>
      </c>
      <c r="Q15" s="158" t="s">
        <v>455</v>
      </c>
      <c r="R15" s="158">
        <v>4</v>
      </c>
      <c r="S15" s="212">
        <v>0.35</v>
      </c>
      <c r="T15" s="38">
        <v>5619</v>
      </c>
      <c r="U15" s="38">
        <v>4962</v>
      </c>
      <c r="V15" s="38">
        <v>5619</v>
      </c>
      <c r="W15" s="167" t="s">
        <v>1527</v>
      </c>
      <c r="X15" s="167" t="s">
        <v>1528</v>
      </c>
      <c r="Y15" s="167" t="s">
        <v>1529</v>
      </c>
      <c r="Z15" s="238"/>
      <c r="AA15" s="238"/>
      <c r="AB15" s="238"/>
      <c r="AC15" s="238"/>
      <c r="AD15" s="238"/>
      <c r="AE15" s="238"/>
      <c r="AF15" s="238"/>
      <c r="AG15" s="237"/>
      <c r="AH15" s="233"/>
      <c r="AI15" s="238"/>
      <c r="AJ15" s="238"/>
      <c r="AK15" s="238"/>
      <c r="AL15" s="238"/>
      <c r="AM15" s="238"/>
      <c r="AN15" s="238"/>
      <c r="AO15" s="238"/>
      <c r="AP15" s="237"/>
      <c r="AQ15" s="233"/>
      <c r="AR15" s="238"/>
      <c r="AS15" s="238"/>
      <c r="AT15" s="238"/>
      <c r="AU15" s="238"/>
      <c r="AV15" s="238"/>
      <c r="AW15" s="238"/>
      <c r="AX15" s="238"/>
      <c r="AY15" s="237"/>
      <c r="AZ15" s="233"/>
      <c r="BA15" s="238"/>
      <c r="BB15" s="238"/>
      <c r="BC15" s="238"/>
      <c r="BD15" s="238"/>
      <c r="BE15" s="238"/>
      <c r="BF15" s="238"/>
      <c r="BG15" s="238"/>
      <c r="BH15" s="237"/>
      <c r="BI15" s="237"/>
      <c r="BJ15" s="238"/>
      <c r="BK15" s="238"/>
      <c r="BL15" s="238"/>
      <c r="BM15" s="238"/>
      <c r="BN15" s="238"/>
      <c r="BO15" s="238"/>
      <c r="BP15" s="238"/>
      <c r="BQ15" s="237"/>
      <c r="BR15" s="233"/>
      <c r="BS15" s="249"/>
    </row>
    <row r="16" spans="1:71" ht="77.25" customHeight="1" x14ac:dyDescent="0.25">
      <c r="A16" s="239"/>
      <c r="B16" s="240"/>
      <c r="C16" s="241"/>
      <c r="D16" s="240"/>
      <c r="E16" s="240"/>
      <c r="F16" s="244"/>
      <c r="G16" s="244"/>
      <c r="H16" s="235"/>
      <c r="I16" s="244"/>
      <c r="J16" s="244"/>
      <c r="K16" s="244"/>
      <c r="L16" s="244"/>
      <c r="M16" s="145">
        <v>77</v>
      </c>
      <c r="N16" s="137" t="s">
        <v>101</v>
      </c>
      <c r="O16" s="137" t="s">
        <v>267</v>
      </c>
      <c r="P16" s="187" t="s">
        <v>1752</v>
      </c>
      <c r="Q16" s="158" t="s">
        <v>455</v>
      </c>
      <c r="R16" s="158">
        <v>4</v>
      </c>
      <c r="S16" s="212">
        <v>0.25</v>
      </c>
      <c r="T16" s="67">
        <v>0.6</v>
      </c>
      <c r="U16" s="68">
        <v>0.8</v>
      </c>
      <c r="V16" s="117">
        <v>0.65</v>
      </c>
      <c r="W16" s="117">
        <v>0.7</v>
      </c>
      <c r="X16" s="117">
        <v>0.75</v>
      </c>
      <c r="Y16" s="117">
        <v>0.8</v>
      </c>
      <c r="Z16" s="238"/>
      <c r="AA16" s="238"/>
      <c r="AB16" s="238"/>
      <c r="AC16" s="238"/>
      <c r="AD16" s="238"/>
      <c r="AE16" s="238"/>
      <c r="AF16" s="238"/>
      <c r="AG16" s="237"/>
      <c r="AH16" s="233"/>
      <c r="AI16" s="238"/>
      <c r="AJ16" s="238"/>
      <c r="AK16" s="238"/>
      <c r="AL16" s="238"/>
      <c r="AM16" s="238"/>
      <c r="AN16" s="238"/>
      <c r="AO16" s="238"/>
      <c r="AP16" s="237"/>
      <c r="AQ16" s="233"/>
      <c r="AR16" s="238"/>
      <c r="AS16" s="238"/>
      <c r="AT16" s="238"/>
      <c r="AU16" s="238"/>
      <c r="AV16" s="238"/>
      <c r="AW16" s="238"/>
      <c r="AX16" s="238"/>
      <c r="AY16" s="237"/>
      <c r="AZ16" s="233"/>
      <c r="BA16" s="238"/>
      <c r="BB16" s="238"/>
      <c r="BC16" s="238"/>
      <c r="BD16" s="238"/>
      <c r="BE16" s="238"/>
      <c r="BF16" s="238"/>
      <c r="BG16" s="238"/>
      <c r="BH16" s="237"/>
      <c r="BI16" s="237"/>
      <c r="BJ16" s="238"/>
      <c r="BK16" s="238"/>
      <c r="BL16" s="238"/>
      <c r="BM16" s="238"/>
      <c r="BN16" s="238"/>
      <c r="BO16" s="238"/>
      <c r="BP16" s="238"/>
      <c r="BQ16" s="237"/>
      <c r="BR16" s="233"/>
      <c r="BS16" s="249"/>
    </row>
    <row r="17" spans="1:71" ht="65.25" customHeight="1" x14ac:dyDescent="0.25">
      <c r="A17" s="239"/>
      <c r="B17" s="240"/>
      <c r="C17" s="241"/>
      <c r="D17" s="240"/>
      <c r="E17" s="240"/>
      <c r="F17" s="244"/>
      <c r="G17" s="244"/>
      <c r="H17" s="235"/>
      <c r="I17" s="244"/>
      <c r="J17" s="244"/>
      <c r="K17" s="244"/>
      <c r="L17" s="244"/>
      <c r="M17" s="145">
        <v>78</v>
      </c>
      <c r="N17" s="137" t="s">
        <v>313</v>
      </c>
      <c r="O17" s="137" t="s">
        <v>314</v>
      </c>
      <c r="P17" s="187" t="s">
        <v>1752</v>
      </c>
      <c r="Q17" s="158" t="s">
        <v>455</v>
      </c>
      <c r="R17" s="158">
        <v>4</v>
      </c>
      <c r="S17" s="212">
        <v>0.05</v>
      </c>
      <c r="T17" s="38">
        <v>0</v>
      </c>
      <c r="U17" s="38">
        <v>1</v>
      </c>
      <c r="V17" s="38">
        <v>0</v>
      </c>
      <c r="W17" s="38">
        <v>1</v>
      </c>
      <c r="X17" s="38">
        <v>1</v>
      </c>
      <c r="Y17" s="38">
        <v>1</v>
      </c>
      <c r="Z17" s="238"/>
      <c r="AA17" s="238"/>
      <c r="AB17" s="238"/>
      <c r="AC17" s="238"/>
      <c r="AD17" s="238"/>
      <c r="AE17" s="238"/>
      <c r="AF17" s="238"/>
      <c r="AG17" s="237"/>
      <c r="AH17" s="233"/>
      <c r="AI17" s="238"/>
      <c r="AJ17" s="238"/>
      <c r="AK17" s="238"/>
      <c r="AL17" s="238"/>
      <c r="AM17" s="238"/>
      <c r="AN17" s="238"/>
      <c r="AO17" s="238"/>
      <c r="AP17" s="237"/>
      <c r="AQ17" s="233"/>
      <c r="AR17" s="238"/>
      <c r="AS17" s="238"/>
      <c r="AT17" s="238"/>
      <c r="AU17" s="238"/>
      <c r="AV17" s="238"/>
      <c r="AW17" s="238"/>
      <c r="AX17" s="238"/>
      <c r="AY17" s="237"/>
      <c r="AZ17" s="233"/>
      <c r="BA17" s="238"/>
      <c r="BB17" s="238"/>
      <c r="BC17" s="238"/>
      <c r="BD17" s="238"/>
      <c r="BE17" s="238"/>
      <c r="BF17" s="238"/>
      <c r="BG17" s="238"/>
      <c r="BH17" s="237"/>
      <c r="BI17" s="237"/>
      <c r="BJ17" s="238"/>
      <c r="BK17" s="238"/>
      <c r="BL17" s="238"/>
      <c r="BM17" s="238"/>
      <c r="BN17" s="238"/>
      <c r="BO17" s="238"/>
      <c r="BP17" s="238"/>
      <c r="BQ17" s="237"/>
      <c r="BR17" s="233"/>
      <c r="BS17" s="249"/>
    </row>
    <row r="18" spans="1:71" ht="52.5" customHeight="1" x14ac:dyDescent="0.25">
      <c r="A18" s="239"/>
      <c r="B18" s="240"/>
      <c r="C18" s="241"/>
      <c r="D18" s="240"/>
      <c r="E18" s="240"/>
      <c r="F18" s="244"/>
      <c r="G18" s="244"/>
      <c r="H18" s="235"/>
      <c r="I18" s="244"/>
      <c r="J18" s="244"/>
      <c r="K18" s="244"/>
      <c r="L18" s="244"/>
      <c r="M18" s="145">
        <v>79</v>
      </c>
      <c r="N18" s="137" t="s">
        <v>1723</v>
      </c>
      <c r="O18" s="137" t="s">
        <v>316</v>
      </c>
      <c r="P18" s="187" t="s">
        <v>1752</v>
      </c>
      <c r="Q18" s="158" t="s">
        <v>455</v>
      </c>
      <c r="R18" s="158">
        <v>4</v>
      </c>
      <c r="S18" s="212">
        <v>0.35</v>
      </c>
      <c r="T18" s="158">
        <v>0</v>
      </c>
      <c r="U18" s="46">
        <v>1</v>
      </c>
      <c r="V18" s="158">
        <v>0</v>
      </c>
      <c r="W18" s="158">
        <v>1</v>
      </c>
      <c r="X18" s="158">
        <v>1</v>
      </c>
      <c r="Y18" s="158">
        <v>1</v>
      </c>
      <c r="Z18" s="238"/>
      <c r="AA18" s="238"/>
      <c r="AB18" s="238"/>
      <c r="AC18" s="238"/>
      <c r="AD18" s="238"/>
      <c r="AE18" s="238"/>
      <c r="AF18" s="238"/>
      <c r="AG18" s="237"/>
      <c r="AH18" s="233"/>
      <c r="AI18" s="238"/>
      <c r="AJ18" s="238"/>
      <c r="AK18" s="238"/>
      <c r="AL18" s="238"/>
      <c r="AM18" s="238"/>
      <c r="AN18" s="238"/>
      <c r="AO18" s="238"/>
      <c r="AP18" s="237"/>
      <c r="AQ18" s="233"/>
      <c r="AR18" s="238"/>
      <c r="AS18" s="238"/>
      <c r="AT18" s="238"/>
      <c r="AU18" s="238"/>
      <c r="AV18" s="238"/>
      <c r="AW18" s="238"/>
      <c r="AX18" s="238"/>
      <c r="AY18" s="237"/>
      <c r="AZ18" s="233"/>
      <c r="BA18" s="238"/>
      <c r="BB18" s="238"/>
      <c r="BC18" s="238"/>
      <c r="BD18" s="238"/>
      <c r="BE18" s="238"/>
      <c r="BF18" s="238"/>
      <c r="BG18" s="238"/>
      <c r="BH18" s="237"/>
      <c r="BI18" s="237"/>
      <c r="BJ18" s="238"/>
      <c r="BK18" s="238"/>
      <c r="BL18" s="238"/>
      <c r="BM18" s="238"/>
      <c r="BN18" s="238"/>
      <c r="BO18" s="238"/>
      <c r="BP18" s="238"/>
      <c r="BQ18" s="237"/>
      <c r="BR18" s="233"/>
      <c r="BS18" s="249"/>
    </row>
    <row r="19" spans="1:71" ht="51.75" customHeight="1" x14ac:dyDescent="0.25">
      <c r="A19" s="239"/>
      <c r="B19" s="240"/>
      <c r="C19" s="241"/>
      <c r="D19" s="240"/>
      <c r="E19" s="240"/>
      <c r="F19" s="244"/>
      <c r="G19" s="244"/>
      <c r="H19" s="235"/>
      <c r="I19" s="244"/>
      <c r="J19" s="244"/>
      <c r="K19" s="244"/>
      <c r="L19" s="244"/>
      <c r="M19" s="145">
        <v>80</v>
      </c>
      <c r="N19" s="137" t="s">
        <v>332</v>
      </c>
      <c r="O19" s="137" t="s">
        <v>1421</v>
      </c>
      <c r="P19" s="187" t="s">
        <v>1752</v>
      </c>
      <c r="Q19" s="158" t="s">
        <v>455</v>
      </c>
      <c r="R19" s="158">
        <v>4</v>
      </c>
      <c r="S19" s="212">
        <v>0.05</v>
      </c>
      <c r="T19" s="158">
        <v>0</v>
      </c>
      <c r="U19" s="38">
        <v>3</v>
      </c>
      <c r="V19" s="158">
        <v>0</v>
      </c>
      <c r="W19" s="158">
        <v>1</v>
      </c>
      <c r="X19" s="158" t="s">
        <v>691</v>
      </c>
      <c r="Y19" s="158" t="s">
        <v>692</v>
      </c>
      <c r="Z19" s="238"/>
      <c r="AA19" s="238"/>
      <c r="AB19" s="238"/>
      <c r="AC19" s="238"/>
      <c r="AD19" s="238"/>
      <c r="AE19" s="238"/>
      <c r="AF19" s="238"/>
      <c r="AG19" s="237"/>
      <c r="AH19" s="233"/>
      <c r="AI19" s="238"/>
      <c r="AJ19" s="238"/>
      <c r="AK19" s="238"/>
      <c r="AL19" s="238"/>
      <c r="AM19" s="238"/>
      <c r="AN19" s="238"/>
      <c r="AO19" s="238"/>
      <c r="AP19" s="237"/>
      <c r="AQ19" s="233"/>
      <c r="AR19" s="238"/>
      <c r="AS19" s="238"/>
      <c r="AT19" s="238"/>
      <c r="AU19" s="238"/>
      <c r="AV19" s="238"/>
      <c r="AW19" s="238"/>
      <c r="AX19" s="238"/>
      <c r="AY19" s="237"/>
      <c r="AZ19" s="233"/>
      <c r="BA19" s="238"/>
      <c r="BB19" s="238"/>
      <c r="BC19" s="238"/>
      <c r="BD19" s="238"/>
      <c r="BE19" s="238"/>
      <c r="BF19" s="238"/>
      <c r="BG19" s="238"/>
      <c r="BH19" s="237"/>
      <c r="BI19" s="237"/>
      <c r="BJ19" s="238"/>
      <c r="BK19" s="238"/>
      <c r="BL19" s="238"/>
      <c r="BM19" s="238"/>
      <c r="BN19" s="238"/>
      <c r="BO19" s="238"/>
      <c r="BP19" s="238"/>
      <c r="BQ19" s="237"/>
      <c r="BR19" s="233"/>
      <c r="BS19" s="249"/>
    </row>
    <row r="20" spans="1:71" ht="42.75" customHeight="1" x14ac:dyDescent="0.25">
      <c r="A20" s="239"/>
      <c r="B20" s="240"/>
      <c r="C20" s="241"/>
      <c r="D20" s="240"/>
      <c r="E20" s="240"/>
      <c r="F20" s="245"/>
      <c r="G20" s="245"/>
      <c r="H20" s="236"/>
      <c r="I20" s="245"/>
      <c r="J20" s="245"/>
      <c r="K20" s="245"/>
      <c r="L20" s="245"/>
      <c r="M20" s="145">
        <v>81</v>
      </c>
      <c r="N20" s="137" t="s">
        <v>1422</v>
      </c>
      <c r="O20" s="137" t="s">
        <v>1299</v>
      </c>
      <c r="P20" s="187" t="s">
        <v>1752</v>
      </c>
      <c r="Q20" s="158" t="s">
        <v>455</v>
      </c>
      <c r="R20" s="158" t="s">
        <v>473</v>
      </c>
      <c r="S20" s="212">
        <v>0.05</v>
      </c>
      <c r="T20" s="158">
        <v>0</v>
      </c>
      <c r="U20" s="46">
        <v>9</v>
      </c>
      <c r="V20" s="158">
        <v>1</v>
      </c>
      <c r="W20" s="158" t="s">
        <v>571</v>
      </c>
      <c r="X20" s="158" t="s">
        <v>694</v>
      </c>
      <c r="Y20" s="158" t="s">
        <v>693</v>
      </c>
      <c r="Z20" s="238"/>
      <c r="AA20" s="238"/>
      <c r="AB20" s="238"/>
      <c r="AC20" s="238"/>
      <c r="AD20" s="238"/>
      <c r="AE20" s="238"/>
      <c r="AF20" s="238"/>
      <c r="AG20" s="237"/>
      <c r="AH20" s="233"/>
      <c r="AI20" s="238"/>
      <c r="AJ20" s="238"/>
      <c r="AK20" s="238"/>
      <c r="AL20" s="238"/>
      <c r="AM20" s="238"/>
      <c r="AN20" s="238"/>
      <c r="AO20" s="238"/>
      <c r="AP20" s="237"/>
      <c r="AQ20" s="233"/>
      <c r="AR20" s="238"/>
      <c r="AS20" s="238"/>
      <c r="AT20" s="238"/>
      <c r="AU20" s="238"/>
      <c r="AV20" s="238"/>
      <c r="AW20" s="238"/>
      <c r="AX20" s="238"/>
      <c r="AY20" s="237"/>
      <c r="AZ20" s="233"/>
      <c r="BA20" s="238"/>
      <c r="BB20" s="238"/>
      <c r="BC20" s="238"/>
      <c r="BD20" s="238"/>
      <c r="BE20" s="238"/>
      <c r="BF20" s="238"/>
      <c r="BG20" s="238"/>
      <c r="BH20" s="237"/>
      <c r="BI20" s="237"/>
      <c r="BJ20" s="238"/>
      <c r="BK20" s="238"/>
      <c r="BL20" s="238"/>
      <c r="BM20" s="238"/>
      <c r="BN20" s="238"/>
      <c r="BO20" s="238"/>
      <c r="BP20" s="238"/>
      <c r="BQ20" s="237"/>
      <c r="BR20" s="233"/>
      <c r="BS20" s="249"/>
    </row>
    <row r="21" spans="1:71" ht="53.25" customHeight="1" x14ac:dyDescent="0.25">
      <c r="A21" s="239"/>
      <c r="B21" s="240"/>
      <c r="C21" s="145">
        <v>19</v>
      </c>
      <c r="D21" s="137" t="s">
        <v>1402</v>
      </c>
      <c r="E21" s="137" t="s">
        <v>1403</v>
      </c>
      <c r="F21" s="158">
        <v>3800</v>
      </c>
      <c r="G21" s="46" t="s">
        <v>579</v>
      </c>
      <c r="H21" s="157" t="s">
        <v>455</v>
      </c>
      <c r="I21" s="157" t="s">
        <v>580</v>
      </c>
      <c r="J21" s="157" t="s">
        <v>581</v>
      </c>
      <c r="K21" s="157" t="s">
        <v>582</v>
      </c>
      <c r="L21" s="157" t="s">
        <v>583</v>
      </c>
      <c r="M21" s="145">
        <v>82</v>
      </c>
      <c r="N21" s="137" t="s">
        <v>1423</v>
      </c>
      <c r="O21" s="137" t="s">
        <v>1300</v>
      </c>
      <c r="P21" s="187" t="s">
        <v>1752</v>
      </c>
      <c r="Q21" s="158" t="s">
        <v>455</v>
      </c>
      <c r="R21" s="158" t="s">
        <v>473</v>
      </c>
      <c r="S21" s="212">
        <v>0.05</v>
      </c>
      <c r="T21" s="158">
        <v>59</v>
      </c>
      <c r="U21" s="158">
        <v>61</v>
      </c>
      <c r="V21" s="158">
        <v>59</v>
      </c>
      <c r="W21" s="158">
        <v>59</v>
      </c>
      <c r="X21" s="158" t="s">
        <v>695</v>
      </c>
      <c r="Y21" s="158" t="s">
        <v>696</v>
      </c>
      <c r="Z21" s="238"/>
      <c r="AA21" s="238"/>
      <c r="AB21" s="238"/>
      <c r="AC21" s="238"/>
      <c r="AD21" s="238"/>
      <c r="AE21" s="238"/>
      <c r="AF21" s="238"/>
      <c r="AG21" s="237"/>
      <c r="AH21" s="233"/>
      <c r="AI21" s="238"/>
      <c r="AJ21" s="238"/>
      <c r="AK21" s="238"/>
      <c r="AL21" s="238"/>
      <c r="AM21" s="238"/>
      <c r="AN21" s="238"/>
      <c r="AO21" s="238"/>
      <c r="AP21" s="237"/>
      <c r="AQ21" s="233"/>
      <c r="AR21" s="238"/>
      <c r="AS21" s="238"/>
      <c r="AT21" s="238"/>
      <c r="AU21" s="238"/>
      <c r="AV21" s="238"/>
      <c r="AW21" s="238"/>
      <c r="AX21" s="238"/>
      <c r="AY21" s="237"/>
      <c r="AZ21" s="233"/>
      <c r="BA21" s="238"/>
      <c r="BB21" s="238"/>
      <c r="BC21" s="238"/>
      <c r="BD21" s="238"/>
      <c r="BE21" s="238"/>
      <c r="BF21" s="238"/>
      <c r="BG21" s="238"/>
      <c r="BH21" s="237"/>
      <c r="BI21" s="237"/>
      <c r="BJ21" s="238"/>
      <c r="BK21" s="238"/>
      <c r="BL21" s="238"/>
      <c r="BM21" s="238"/>
      <c r="BN21" s="238"/>
      <c r="BO21" s="238"/>
      <c r="BP21" s="238"/>
      <c r="BQ21" s="237"/>
      <c r="BR21" s="233"/>
      <c r="BS21" s="249"/>
    </row>
    <row r="22" spans="1:71" ht="24" x14ac:dyDescent="0.25">
      <c r="A22" s="239"/>
      <c r="B22" s="240"/>
      <c r="C22" s="241">
        <v>20</v>
      </c>
      <c r="D22" s="240" t="s">
        <v>1404</v>
      </c>
      <c r="E22" s="240" t="s">
        <v>317</v>
      </c>
      <c r="F22" s="246" t="s">
        <v>108</v>
      </c>
      <c r="G22" s="246">
        <v>1</v>
      </c>
      <c r="H22" s="234" t="s">
        <v>456</v>
      </c>
      <c r="I22" s="242">
        <v>1</v>
      </c>
      <c r="J22" s="242">
        <v>1</v>
      </c>
      <c r="K22" s="242">
        <v>1</v>
      </c>
      <c r="L22" s="242">
        <v>1</v>
      </c>
      <c r="M22" s="145">
        <v>83</v>
      </c>
      <c r="N22" s="137" t="s">
        <v>254</v>
      </c>
      <c r="O22" s="137" t="s">
        <v>255</v>
      </c>
      <c r="P22" s="187" t="s">
        <v>1752</v>
      </c>
      <c r="Q22" s="158" t="s">
        <v>456</v>
      </c>
      <c r="R22" s="158" t="s">
        <v>1737</v>
      </c>
      <c r="S22" s="212">
        <v>0.05</v>
      </c>
      <c r="T22" s="117" t="s">
        <v>108</v>
      </c>
      <c r="U22" s="117">
        <v>1</v>
      </c>
      <c r="V22" s="158">
        <v>100</v>
      </c>
      <c r="W22" s="158">
        <v>100</v>
      </c>
      <c r="X22" s="158">
        <v>100</v>
      </c>
      <c r="Y22" s="158">
        <v>100</v>
      </c>
      <c r="Z22" s="238"/>
      <c r="AA22" s="238"/>
      <c r="AB22" s="238"/>
      <c r="AC22" s="238"/>
      <c r="AD22" s="238"/>
      <c r="AE22" s="238"/>
      <c r="AF22" s="238"/>
      <c r="AG22" s="237"/>
      <c r="AH22" s="233"/>
      <c r="AI22" s="238"/>
      <c r="AJ22" s="238"/>
      <c r="AK22" s="238"/>
      <c r="AL22" s="238"/>
      <c r="AM22" s="238"/>
      <c r="AN22" s="238"/>
      <c r="AO22" s="238"/>
      <c r="AP22" s="237"/>
      <c r="AQ22" s="233"/>
      <c r="AR22" s="238"/>
      <c r="AS22" s="238"/>
      <c r="AT22" s="238"/>
      <c r="AU22" s="238"/>
      <c r="AV22" s="238"/>
      <c r="AW22" s="238"/>
      <c r="AX22" s="238"/>
      <c r="AY22" s="237"/>
      <c r="AZ22" s="233"/>
      <c r="BA22" s="238"/>
      <c r="BB22" s="238"/>
      <c r="BC22" s="238"/>
      <c r="BD22" s="238"/>
      <c r="BE22" s="238"/>
      <c r="BF22" s="238"/>
      <c r="BG22" s="238"/>
      <c r="BH22" s="237"/>
      <c r="BI22" s="237"/>
      <c r="BJ22" s="238"/>
      <c r="BK22" s="238"/>
      <c r="BL22" s="238"/>
      <c r="BM22" s="238"/>
      <c r="BN22" s="238"/>
      <c r="BO22" s="238"/>
      <c r="BP22" s="238"/>
      <c r="BQ22" s="237"/>
      <c r="BR22" s="233"/>
      <c r="BS22" s="249"/>
    </row>
    <row r="23" spans="1:71" ht="36" x14ac:dyDescent="0.25">
      <c r="A23" s="239"/>
      <c r="B23" s="240"/>
      <c r="C23" s="241"/>
      <c r="D23" s="240"/>
      <c r="E23" s="240"/>
      <c r="F23" s="244"/>
      <c r="G23" s="244"/>
      <c r="H23" s="235"/>
      <c r="I23" s="235"/>
      <c r="J23" s="235"/>
      <c r="K23" s="235"/>
      <c r="L23" s="235"/>
      <c r="M23" s="145">
        <v>84</v>
      </c>
      <c r="N23" s="137" t="s">
        <v>318</v>
      </c>
      <c r="O23" s="137" t="s">
        <v>1301</v>
      </c>
      <c r="P23" s="187" t="s">
        <v>1752</v>
      </c>
      <c r="Q23" s="158" t="s">
        <v>455</v>
      </c>
      <c r="R23" s="158" t="s">
        <v>1490</v>
      </c>
      <c r="S23" s="212">
        <v>0.05</v>
      </c>
      <c r="T23" s="46">
        <v>6</v>
      </c>
      <c r="U23" s="46" t="s">
        <v>589</v>
      </c>
      <c r="V23" s="158" t="s">
        <v>697</v>
      </c>
      <c r="W23" s="158" t="s">
        <v>698</v>
      </c>
      <c r="X23" s="158" t="s">
        <v>699</v>
      </c>
      <c r="Y23" s="158" t="s">
        <v>700</v>
      </c>
      <c r="Z23" s="238"/>
      <c r="AA23" s="238"/>
      <c r="AB23" s="238"/>
      <c r="AC23" s="238"/>
      <c r="AD23" s="238"/>
      <c r="AE23" s="238"/>
      <c r="AF23" s="238"/>
      <c r="AG23" s="237"/>
      <c r="AH23" s="233"/>
      <c r="AI23" s="238"/>
      <c r="AJ23" s="238"/>
      <c r="AK23" s="238"/>
      <c r="AL23" s="238"/>
      <c r="AM23" s="238"/>
      <c r="AN23" s="238"/>
      <c r="AO23" s="238"/>
      <c r="AP23" s="237"/>
      <c r="AQ23" s="233"/>
      <c r="AR23" s="238"/>
      <c r="AS23" s="238"/>
      <c r="AT23" s="238"/>
      <c r="AU23" s="238"/>
      <c r="AV23" s="238"/>
      <c r="AW23" s="238"/>
      <c r="AX23" s="238"/>
      <c r="AY23" s="237"/>
      <c r="AZ23" s="233"/>
      <c r="BA23" s="238"/>
      <c r="BB23" s="238"/>
      <c r="BC23" s="238"/>
      <c r="BD23" s="238"/>
      <c r="BE23" s="238"/>
      <c r="BF23" s="238"/>
      <c r="BG23" s="238"/>
      <c r="BH23" s="237"/>
      <c r="BI23" s="237"/>
      <c r="BJ23" s="238"/>
      <c r="BK23" s="238"/>
      <c r="BL23" s="238"/>
      <c r="BM23" s="238"/>
      <c r="BN23" s="238"/>
      <c r="BO23" s="238"/>
      <c r="BP23" s="238"/>
      <c r="BQ23" s="237"/>
      <c r="BR23" s="233"/>
      <c r="BS23" s="249"/>
    </row>
    <row r="24" spans="1:71" ht="48" x14ac:dyDescent="0.25">
      <c r="A24" s="239"/>
      <c r="B24" s="240"/>
      <c r="C24" s="241"/>
      <c r="D24" s="240"/>
      <c r="E24" s="240"/>
      <c r="F24" s="244"/>
      <c r="G24" s="244"/>
      <c r="H24" s="235"/>
      <c r="I24" s="235"/>
      <c r="J24" s="235"/>
      <c r="K24" s="235"/>
      <c r="L24" s="235"/>
      <c r="M24" s="145">
        <v>85</v>
      </c>
      <c r="N24" s="137" t="s">
        <v>333</v>
      </c>
      <c r="O24" s="137" t="s">
        <v>1302</v>
      </c>
      <c r="P24" s="187" t="s">
        <v>1752</v>
      </c>
      <c r="Q24" s="158" t="s">
        <v>455</v>
      </c>
      <c r="R24" s="158" t="s">
        <v>1737</v>
      </c>
      <c r="S24" s="212">
        <v>0.05</v>
      </c>
      <c r="T24" s="158">
        <v>2</v>
      </c>
      <c r="U24" s="158" t="s">
        <v>590</v>
      </c>
      <c r="V24" s="158" t="s">
        <v>692</v>
      </c>
      <c r="W24" s="158" t="s">
        <v>694</v>
      </c>
      <c r="X24" s="158" t="s">
        <v>701</v>
      </c>
      <c r="Y24" s="158" t="s">
        <v>702</v>
      </c>
      <c r="Z24" s="238"/>
      <c r="AA24" s="238"/>
      <c r="AB24" s="238"/>
      <c r="AC24" s="238"/>
      <c r="AD24" s="238"/>
      <c r="AE24" s="238"/>
      <c r="AF24" s="238"/>
      <c r="AG24" s="237"/>
      <c r="AH24" s="233"/>
      <c r="AI24" s="238"/>
      <c r="AJ24" s="238"/>
      <c r="AK24" s="238"/>
      <c r="AL24" s="238"/>
      <c r="AM24" s="238"/>
      <c r="AN24" s="238"/>
      <c r="AO24" s="238"/>
      <c r="AP24" s="237"/>
      <c r="AQ24" s="233"/>
      <c r="AR24" s="238"/>
      <c r="AS24" s="238"/>
      <c r="AT24" s="238"/>
      <c r="AU24" s="238"/>
      <c r="AV24" s="238"/>
      <c r="AW24" s="238"/>
      <c r="AX24" s="238"/>
      <c r="AY24" s="237"/>
      <c r="AZ24" s="233"/>
      <c r="BA24" s="238"/>
      <c r="BB24" s="238"/>
      <c r="BC24" s="238"/>
      <c r="BD24" s="238"/>
      <c r="BE24" s="238"/>
      <c r="BF24" s="238"/>
      <c r="BG24" s="238"/>
      <c r="BH24" s="237"/>
      <c r="BI24" s="237"/>
      <c r="BJ24" s="238"/>
      <c r="BK24" s="238"/>
      <c r="BL24" s="238"/>
      <c r="BM24" s="238"/>
      <c r="BN24" s="238"/>
      <c r="BO24" s="238"/>
      <c r="BP24" s="238"/>
      <c r="BQ24" s="237"/>
      <c r="BR24" s="233"/>
      <c r="BS24" s="249"/>
    </row>
    <row r="25" spans="1:71" ht="36" x14ac:dyDescent="0.25">
      <c r="A25" s="239"/>
      <c r="B25" s="240"/>
      <c r="C25" s="241"/>
      <c r="D25" s="240"/>
      <c r="E25" s="240"/>
      <c r="F25" s="244"/>
      <c r="G25" s="244"/>
      <c r="H25" s="235"/>
      <c r="I25" s="235"/>
      <c r="J25" s="235"/>
      <c r="K25" s="235"/>
      <c r="L25" s="235"/>
      <c r="M25" s="145">
        <v>86</v>
      </c>
      <c r="N25" s="137" t="s">
        <v>334</v>
      </c>
      <c r="O25" s="137" t="s">
        <v>1302</v>
      </c>
      <c r="P25" s="187" t="s">
        <v>1752</v>
      </c>
      <c r="Q25" s="158" t="s">
        <v>455</v>
      </c>
      <c r="R25" s="158" t="s">
        <v>1737</v>
      </c>
      <c r="S25" s="212">
        <v>0.05</v>
      </c>
      <c r="T25" s="158">
        <v>3</v>
      </c>
      <c r="U25" s="158" t="s">
        <v>703</v>
      </c>
      <c r="V25" s="158" t="s">
        <v>704</v>
      </c>
      <c r="W25" s="158" t="s">
        <v>707</v>
      </c>
      <c r="X25" s="158" t="s">
        <v>705</v>
      </c>
      <c r="Y25" s="158" t="s">
        <v>706</v>
      </c>
      <c r="Z25" s="238"/>
      <c r="AA25" s="238"/>
      <c r="AB25" s="238"/>
      <c r="AC25" s="238"/>
      <c r="AD25" s="238"/>
      <c r="AE25" s="238"/>
      <c r="AF25" s="238"/>
      <c r="AG25" s="237"/>
      <c r="AH25" s="233"/>
      <c r="AI25" s="238"/>
      <c r="AJ25" s="238"/>
      <c r="AK25" s="238"/>
      <c r="AL25" s="238"/>
      <c r="AM25" s="238"/>
      <c r="AN25" s="238"/>
      <c r="AO25" s="238"/>
      <c r="AP25" s="237"/>
      <c r="AQ25" s="233"/>
      <c r="AR25" s="238"/>
      <c r="AS25" s="238"/>
      <c r="AT25" s="238"/>
      <c r="AU25" s="238"/>
      <c r="AV25" s="238"/>
      <c r="AW25" s="238"/>
      <c r="AX25" s="238"/>
      <c r="AY25" s="237"/>
      <c r="AZ25" s="233"/>
      <c r="BA25" s="238"/>
      <c r="BB25" s="238"/>
      <c r="BC25" s="238"/>
      <c r="BD25" s="238"/>
      <c r="BE25" s="238"/>
      <c r="BF25" s="238"/>
      <c r="BG25" s="238"/>
      <c r="BH25" s="237"/>
      <c r="BI25" s="237"/>
      <c r="BJ25" s="238"/>
      <c r="BK25" s="238"/>
      <c r="BL25" s="238"/>
      <c r="BM25" s="238"/>
      <c r="BN25" s="238"/>
      <c r="BO25" s="238"/>
      <c r="BP25" s="238"/>
      <c r="BQ25" s="237"/>
      <c r="BR25" s="233"/>
      <c r="BS25" s="249"/>
    </row>
    <row r="26" spans="1:71" ht="36" x14ac:dyDescent="0.25">
      <c r="A26" s="239"/>
      <c r="B26" s="240"/>
      <c r="C26" s="241"/>
      <c r="D26" s="240"/>
      <c r="E26" s="240"/>
      <c r="F26" s="244"/>
      <c r="G26" s="244"/>
      <c r="H26" s="235"/>
      <c r="I26" s="235"/>
      <c r="J26" s="235"/>
      <c r="K26" s="235"/>
      <c r="L26" s="235"/>
      <c r="M26" s="145">
        <v>87</v>
      </c>
      <c r="N26" s="137" t="s">
        <v>396</v>
      </c>
      <c r="O26" s="137" t="s">
        <v>1303</v>
      </c>
      <c r="P26" s="187" t="s">
        <v>1752</v>
      </c>
      <c r="Q26" s="158" t="s">
        <v>455</v>
      </c>
      <c r="R26" s="158" t="s">
        <v>473</v>
      </c>
      <c r="S26" s="212">
        <v>0.05</v>
      </c>
      <c r="T26" s="158">
        <v>4</v>
      </c>
      <c r="U26" s="158" t="s">
        <v>708</v>
      </c>
      <c r="V26" s="158" t="s">
        <v>709</v>
      </c>
      <c r="W26" s="158" t="s">
        <v>710</v>
      </c>
      <c r="X26" s="158" t="s">
        <v>711</v>
      </c>
      <c r="Y26" s="158" t="s">
        <v>712</v>
      </c>
      <c r="Z26" s="238"/>
      <c r="AA26" s="238"/>
      <c r="AB26" s="238"/>
      <c r="AC26" s="238"/>
      <c r="AD26" s="238"/>
      <c r="AE26" s="238"/>
      <c r="AF26" s="238"/>
      <c r="AG26" s="237"/>
      <c r="AH26" s="233"/>
      <c r="AI26" s="238"/>
      <c r="AJ26" s="238"/>
      <c r="AK26" s="238"/>
      <c r="AL26" s="238"/>
      <c r="AM26" s="238"/>
      <c r="AN26" s="238"/>
      <c r="AO26" s="238"/>
      <c r="AP26" s="237"/>
      <c r="AQ26" s="233"/>
      <c r="AR26" s="238"/>
      <c r="AS26" s="238"/>
      <c r="AT26" s="238"/>
      <c r="AU26" s="238"/>
      <c r="AV26" s="238"/>
      <c r="AW26" s="238"/>
      <c r="AX26" s="238"/>
      <c r="AY26" s="237"/>
      <c r="AZ26" s="233"/>
      <c r="BA26" s="238"/>
      <c r="BB26" s="238"/>
      <c r="BC26" s="238"/>
      <c r="BD26" s="238"/>
      <c r="BE26" s="238"/>
      <c r="BF26" s="238"/>
      <c r="BG26" s="238"/>
      <c r="BH26" s="237"/>
      <c r="BI26" s="237"/>
      <c r="BJ26" s="238"/>
      <c r="BK26" s="238"/>
      <c r="BL26" s="238"/>
      <c r="BM26" s="238"/>
      <c r="BN26" s="238"/>
      <c r="BO26" s="238"/>
      <c r="BP26" s="238"/>
      <c r="BQ26" s="237"/>
      <c r="BR26" s="233"/>
      <c r="BS26" s="249"/>
    </row>
    <row r="27" spans="1:71" ht="46.5" customHeight="1" x14ac:dyDescent="0.25">
      <c r="A27" s="239"/>
      <c r="B27" s="240"/>
      <c r="C27" s="241"/>
      <c r="D27" s="240"/>
      <c r="E27" s="240"/>
      <c r="F27" s="244"/>
      <c r="G27" s="244"/>
      <c r="H27" s="235"/>
      <c r="I27" s="235"/>
      <c r="J27" s="235"/>
      <c r="K27" s="235"/>
      <c r="L27" s="235"/>
      <c r="M27" s="145">
        <v>88</v>
      </c>
      <c r="N27" s="137" t="s">
        <v>397</v>
      </c>
      <c r="O27" s="137" t="s">
        <v>1304</v>
      </c>
      <c r="P27" s="187" t="s">
        <v>1752</v>
      </c>
      <c r="Q27" s="158" t="s">
        <v>455</v>
      </c>
      <c r="R27" s="158" t="s">
        <v>1737</v>
      </c>
      <c r="S27" s="212">
        <v>0.05</v>
      </c>
      <c r="T27" s="158" t="s">
        <v>108</v>
      </c>
      <c r="U27" s="158">
        <v>4</v>
      </c>
      <c r="V27" s="158">
        <v>1</v>
      </c>
      <c r="W27" s="158" t="s">
        <v>584</v>
      </c>
      <c r="X27" s="158" t="s">
        <v>585</v>
      </c>
      <c r="Y27" s="158" t="s">
        <v>586</v>
      </c>
      <c r="Z27" s="238"/>
      <c r="AA27" s="238"/>
      <c r="AB27" s="238"/>
      <c r="AC27" s="238"/>
      <c r="AD27" s="238"/>
      <c r="AE27" s="238"/>
      <c r="AF27" s="238"/>
      <c r="AG27" s="237"/>
      <c r="AH27" s="233"/>
      <c r="AI27" s="238"/>
      <c r="AJ27" s="238"/>
      <c r="AK27" s="238"/>
      <c r="AL27" s="238"/>
      <c r="AM27" s="238"/>
      <c r="AN27" s="238"/>
      <c r="AO27" s="238"/>
      <c r="AP27" s="237"/>
      <c r="AQ27" s="233"/>
      <c r="AR27" s="238"/>
      <c r="AS27" s="238"/>
      <c r="AT27" s="238"/>
      <c r="AU27" s="238"/>
      <c r="AV27" s="238"/>
      <c r="AW27" s="238"/>
      <c r="AX27" s="238"/>
      <c r="AY27" s="237"/>
      <c r="AZ27" s="233"/>
      <c r="BA27" s="238"/>
      <c r="BB27" s="238"/>
      <c r="BC27" s="238"/>
      <c r="BD27" s="238"/>
      <c r="BE27" s="238"/>
      <c r="BF27" s="238"/>
      <c r="BG27" s="238"/>
      <c r="BH27" s="237"/>
      <c r="BI27" s="237"/>
      <c r="BJ27" s="238"/>
      <c r="BK27" s="238"/>
      <c r="BL27" s="238"/>
      <c r="BM27" s="238"/>
      <c r="BN27" s="238"/>
      <c r="BO27" s="238"/>
      <c r="BP27" s="238"/>
      <c r="BQ27" s="237"/>
      <c r="BR27" s="233"/>
      <c r="BS27" s="249"/>
    </row>
    <row r="28" spans="1:71" ht="24" x14ac:dyDescent="0.25">
      <c r="A28" s="239"/>
      <c r="B28" s="240"/>
      <c r="C28" s="241"/>
      <c r="D28" s="240"/>
      <c r="E28" s="240"/>
      <c r="F28" s="245"/>
      <c r="G28" s="245"/>
      <c r="H28" s="236"/>
      <c r="I28" s="236"/>
      <c r="J28" s="236"/>
      <c r="K28" s="236"/>
      <c r="L28" s="236"/>
      <c r="M28" s="145">
        <v>89</v>
      </c>
      <c r="N28" s="137" t="s">
        <v>335</v>
      </c>
      <c r="O28" s="137" t="s">
        <v>1304</v>
      </c>
      <c r="P28" s="187" t="s">
        <v>1752</v>
      </c>
      <c r="Q28" s="158" t="s">
        <v>455</v>
      </c>
      <c r="R28" s="158" t="s">
        <v>1738</v>
      </c>
      <c r="S28" s="212">
        <v>0.05</v>
      </c>
      <c r="T28" s="158" t="s">
        <v>108</v>
      </c>
      <c r="U28" s="158">
        <v>4</v>
      </c>
      <c r="V28" s="158">
        <v>1</v>
      </c>
      <c r="W28" s="158" t="s">
        <v>584</v>
      </c>
      <c r="X28" s="158" t="s">
        <v>585</v>
      </c>
      <c r="Y28" s="158" t="s">
        <v>586</v>
      </c>
      <c r="Z28" s="238"/>
      <c r="AA28" s="238"/>
      <c r="AB28" s="238"/>
      <c r="AC28" s="238"/>
      <c r="AD28" s="238"/>
      <c r="AE28" s="238"/>
      <c r="AF28" s="238"/>
      <c r="AG28" s="237"/>
      <c r="AH28" s="233"/>
      <c r="AI28" s="238"/>
      <c r="AJ28" s="238"/>
      <c r="AK28" s="238"/>
      <c r="AL28" s="238"/>
      <c r="AM28" s="238"/>
      <c r="AN28" s="238"/>
      <c r="AO28" s="238"/>
      <c r="AP28" s="237"/>
      <c r="AQ28" s="233"/>
      <c r="AR28" s="238"/>
      <c r="AS28" s="238"/>
      <c r="AT28" s="238"/>
      <c r="AU28" s="238"/>
      <c r="AV28" s="238"/>
      <c r="AW28" s="238"/>
      <c r="AX28" s="238"/>
      <c r="AY28" s="237"/>
      <c r="AZ28" s="233"/>
      <c r="BA28" s="238"/>
      <c r="BB28" s="238"/>
      <c r="BC28" s="238"/>
      <c r="BD28" s="238"/>
      <c r="BE28" s="238"/>
      <c r="BF28" s="238"/>
      <c r="BG28" s="238"/>
      <c r="BH28" s="237"/>
      <c r="BI28" s="237"/>
      <c r="BJ28" s="238"/>
      <c r="BK28" s="238"/>
      <c r="BL28" s="238"/>
      <c r="BM28" s="238"/>
      <c r="BN28" s="238"/>
      <c r="BO28" s="238"/>
      <c r="BP28" s="238"/>
      <c r="BQ28" s="237"/>
      <c r="BR28" s="233"/>
      <c r="BS28" s="249"/>
    </row>
    <row r="29" spans="1:71" ht="36" customHeight="1" x14ac:dyDescent="0.25">
      <c r="A29" s="239"/>
      <c r="B29" s="240" t="s">
        <v>1400</v>
      </c>
      <c r="C29" s="241">
        <v>21</v>
      </c>
      <c r="D29" s="240" t="s">
        <v>1405</v>
      </c>
      <c r="E29" s="240" t="s">
        <v>256</v>
      </c>
      <c r="F29" s="246">
        <v>0.7</v>
      </c>
      <c r="G29" s="246">
        <v>0.85</v>
      </c>
      <c r="H29" s="234" t="s">
        <v>455</v>
      </c>
      <c r="I29" s="242">
        <v>0.75</v>
      </c>
      <c r="J29" s="242">
        <v>0.8</v>
      </c>
      <c r="K29" s="242">
        <v>0.85</v>
      </c>
      <c r="L29" s="242">
        <v>0.85</v>
      </c>
      <c r="M29" s="145">
        <v>90</v>
      </c>
      <c r="N29" s="137" t="s">
        <v>106</v>
      </c>
      <c r="O29" s="137" t="s">
        <v>107</v>
      </c>
      <c r="P29" s="187" t="s">
        <v>1752</v>
      </c>
      <c r="Q29" s="158" t="s">
        <v>457</v>
      </c>
      <c r="R29" s="158" t="s">
        <v>1490</v>
      </c>
      <c r="S29" s="212">
        <v>0.35</v>
      </c>
      <c r="T29" s="66">
        <v>8.5699999999999998E-2</v>
      </c>
      <c r="U29" s="66">
        <v>5.57E-2</v>
      </c>
      <c r="V29" s="66">
        <v>8.5699999999999998E-2</v>
      </c>
      <c r="W29" s="66">
        <v>7.5700000000000003E-2</v>
      </c>
      <c r="X29" s="66">
        <v>6.5699999999999995E-2</v>
      </c>
      <c r="Y29" s="66">
        <v>5.57E-2</v>
      </c>
      <c r="Z29" s="238"/>
      <c r="AA29" s="238"/>
      <c r="AB29" s="238"/>
      <c r="AC29" s="238"/>
      <c r="AD29" s="238"/>
      <c r="AE29" s="238"/>
      <c r="AF29" s="238"/>
      <c r="AG29" s="237"/>
      <c r="AH29" s="233"/>
      <c r="AI29" s="238"/>
      <c r="AJ29" s="238"/>
      <c r="AK29" s="238"/>
      <c r="AL29" s="238"/>
      <c r="AM29" s="238"/>
      <c r="AN29" s="238"/>
      <c r="AO29" s="238"/>
      <c r="AP29" s="237"/>
      <c r="AQ29" s="233"/>
      <c r="AR29" s="238"/>
      <c r="AS29" s="238"/>
      <c r="AT29" s="238"/>
      <c r="AU29" s="238"/>
      <c r="AV29" s="238"/>
      <c r="AW29" s="238"/>
      <c r="AX29" s="238"/>
      <c r="AY29" s="237"/>
      <c r="AZ29" s="233"/>
      <c r="BA29" s="238"/>
      <c r="BB29" s="238"/>
      <c r="BC29" s="238"/>
      <c r="BD29" s="238"/>
      <c r="BE29" s="238"/>
      <c r="BF29" s="238"/>
      <c r="BG29" s="238"/>
      <c r="BH29" s="237"/>
      <c r="BI29" s="237"/>
      <c r="BJ29" s="238"/>
      <c r="BK29" s="238"/>
      <c r="BL29" s="238"/>
      <c r="BM29" s="238"/>
      <c r="BN29" s="238"/>
      <c r="BO29" s="238"/>
      <c r="BP29" s="238"/>
      <c r="BQ29" s="237"/>
      <c r="BR29" s="233"/>
      <c r="BS29" s="249"/>
    </row>
    <row r="30" spans="1:71" ht="42" customHeight="1" x14ac:dyDescent="0.25">
      <c r="A30" s="239"/>
      <c r="B30" s="240"/>
      <c r="C30" s="241"/>
      <c r="D30" s="240"/>
      <c r="E30" s="240"/>
      <c r="F30" s="248"/>
      <c r="G30" s="248"/>
      <c r="H30" s="236"/>
      <c r="I30" s="236"/>
      <c r="J30" s="236"/>
      <c r="K30" s="236"/>
      <c r="L30" s="236"/>
      <c r="M30" s="145">
        <v>91</v>
      </c>
      <c r="N30" s="137" t="s">
        <v>336</v>
      </c>
      <c r="O30" s="137" t="s">
        <v>105</v>
      </c>
      <c r="P30" s="187" t="s">
        <v>1752</v>
      </c>
      <c r="Q30" s="158"/>
      <c r="R30" s="158" t="s">
        <v>1490</v>
      </c>
      <c r="S30" s="212">
        <v>0.15</v>
      </c>
      <c r="T30" s="117">
        <v>0.7</v>
      </c>
      <c r="U30" s="117">
        <v>0.85</v>
      </c>
      <c r="V30" s="117">
        <v>0.7</v>
      </c>
      <c r="W30" s="117">
        <v>0.75</v>
      </c>
      <c r="X30" s="117">
        <v>0.8</v>
      </c>
      <c r="Y30" s="117">
        <v>0.85</v>
      </c>
      <c r="Z30" s="238"/>
      <c r="AA30" s="238"/>
      <c r="AB30" s="238"/>
      <c r="AC30" s="238"/>
      <c r="AD30" s="238"/>
      <c r="AE30" s="238"/>
      <c r="AF30" s="238"/>
      <c r="AG30" s="237"/>
      <c r="AH30" s="233"/>
      <c r="AI30" s="238"/>
      <c r="AJ30" s="238"/>
      <c r="AK30" s="238"/>
      <c r="AL30" s="238"/>
      <c r="AM30" s="238"/>
      <c r="AN30" s="238"/>
      <c r="AO30" s="238"/>
      <c r="AP30" s="237"/>
      <c r="AQ30" s="233"/>
      <c r="AR30" s="238"/>
      <c r="AS30" s="238"/>
      <c r="AT30" s="238"/>
      <c r="AU30" s="238"/>
      <c r="AV30" s="238"/>
      <c r="AW30" s="238"/>
      <c r="AX30" s="238"/>
      <c r="AY30" s="237"/>
      <c r="AZ30" s="233"/>
      <c r="BA30" s="238"/>
      <c r="BB30" s="238"/>
      <c r="BC30" s="238"/>
      <c r="BD30" s="238"/>
      <c r="BE30" s="238"/>
      <c r="BF30" s="238"/>
      <c r="BG30" s="238"/>
      <c r="BH30" s="237"/>
      <c r="BI30" s="237"/>
      <c r="BJ30" s="238"/>
      <c r="BK30" s="238"/>
      <c r="BL30" s="238"/>
      <c r="BM30" s="238"/>
      <c r="BN30" s="238"/>
      <c r="BO30" s="238"/>
      <c r="BP30" s="238"/>
      <c r="BQ30" s="237"/>
      <c r="BR30" s="233"/>
      <c r="BS30" s="249"/>
    </row>
    <row r="31" spans="1:71" ht="48" customHeight="1" x14ac:dyDescent="0.25">
      <c r="A31" s="239" t="s">
        <v>338</v>
      </c>
      <c r="B31" s="240" t="s">
        <v>1385</v>
      </c>
      <c r="C31" s="241">
        <v>22</v>
      </c>
      <c r="D31" s="240" t="s">
        <v>1406</v>
      </c>
      <c r="E31" s="240" t="s">
        <v>1407</v>
      </c>
      <c r="F31" s="243" t="s">
        <v>1414</v>
      </c>
      <c r="G31" s="243" t="s">
        <v>1415</v>
      </c>
      <c r="H31" s="234" t="s">
        <v>455</v>
      </c>
      <c r="I31" s="243" t="s">
        <v>1763</v>
      </c>
      <c r="J31" s="243" t="s">
        <v>1764</v>
      </c>
      <c r="K31" s="243" t="s">
        <v>1765</v>
      </c>
      <c r="L31" s="243" t="s">
        <v>1415</v>
      </c>
      <c r="M31" s="145">
        <v>92</v>
      </c>
      <c r="N31" s="137" t="s">
        <v>234</v>
      </c>
      <c r="O31" s="137" t="s">
        <v>337</v>
      </c>
      <c r="P31" s="187" t="s">
        <v>1752</v>
      </c>
      <c r="Q31" s="158" t="s">
        <v>455</v>
      </c>
      <c r="R31" s="158">
        <v>4</v>
      </c>
      <c r="S31" s="212">
        <v>0.15</v>
      </c>
      <c r="T31" s="158">
        <v>0</v>
      </c>
      <c r="U31" s="117">
        <v>0.15</v>
      </c>
      <c r="V31" s="168">
        <v>0.03</v>
      </c>
      <c r="W31" s="168">
        <v>7.0000000000000007E-2</v>
      </c>
      <c r="X31" s="168">
        <v>0.11</v>
      </c>
      <c r="Y31" s="168">
        <v>0.15</v>
      </c>
      <c r="Z31" s="238">
        <f>SUM(AA31:AF66)</f>
        <v>60789078</v>
      </c>
      <c r="AA31" s="238">
        <v>29770525</v>
      </c>
      <c r="AB31" s="238">
        <v>14619829</v>
      </c>
      <c r="AC31" s="238">
        <v>12048724</v>
      </c>
      <c r="AD31" s="238"/>
      <c r="AE31" s="238">
        <v>4350000</v>
      </c>
      <c r="AF31" s="238"/>
      <c r="AG31" s="237">
        <v>1800000</v>
      </c>
      <c r="AH31" s="233" t="s">
        <v>1485</v>
      </c>
      <c r="AI31" s="238">
        <v>13145294</v>
      </c>
      <c r="AJ31" s="238">
        <v>6849225</v>
      </c>
      <c r="AK31" s="238">
        <v>3300000</v>
      </c>
      <c r="AL31" s="238">
        <v>2996069</v>
      </c>
      <c r="AM31" s="238"/>
      <c r="AN31" s="238"/>
      <c r="AO31" s="238"/>
      <c r="AP31" s="237">
        <v>600000</v>
      </c>
      <c r="AQ31" s="233" t="s">
        <v>1485</v>
      </c>
      <c r="AR31" s="238">
        <v>15036288</v>
      </c>
      <c r="AS31" s="238">
        <v>7175689</v>
      </c>
      <c r="AT31" s="238">
        <v>3510000</v>
      </c>
      <c r="AU31" s="238">
        <v>2900599</v>
      </c>
      <c r="AV31" s="238"/>
      <c r="AW31" s="238">
        <v>1450000</v>
      </c>
      <c r="AX31" s="238"/>
      <c r="AY31" s="237">
        <v>600000</v>
      </c>
      <c r="AZ31" s="233" t="s">
        <v>1485</v>
      </c>
      <c r="BA31" s="238">
        <v>15805876</v>
      </c>
      <c r="BB31" s="238">
        <v>7539843</v>
      </c>
      <c r="BC31" s="238">
        <v>3784700</v>
      </c>
      <c r="BD31" s="238">
        <v>3031333</v>
      </c>
      <c r="BE31" s="238"/>
      <c r="BF31" s="238">
        <v>1450000</v>
      </c>
      <c r="BG31" s="238"/>
      <c r="BH31" s="237"/>
      <c r="BI31" s="237"/>
      <c r="BJ31" s="238">
        <v>16801620</v>
      </c>
      <c r="BK31" s="238">
        <v>8205768</v>
      </c>
      <c r="BL31" s="238">
        <v>4025129</v>
      </c>
      <c r="BM31" s="238">
        <v>3120723</v>
      </c>
      <c r="BN31" s="238"/>
      <c r="BO31" s="238">
        <v>1450000</v>
      </c>
      <c r="BP31" s="238"/>
      <c r="BQ31" s="237">
        <v>600000</v>
      </c>
      <c r="BR31" s="233" t="s">
        <v>1485</v>
      </c>
      <c r="BS31" s="249"/>
    </row>
    <row r="32" spans="1:71" ht="111" customHeight="1" x14ac:dyDescent="0.25">
      <c r="A32" s="239"/>
      <c r="B32" s="240"/>
      <c r="C32" s="241"/>
      <c r="D32" s="240"/>
      <c r="E32" s="240"/>
      <c r="F32" s="245"/>
      <c r="G32" s="245"/>
      <c r="H32" s="236"/>
      <c r="I32" s="245"/>
      <c r="J32" s="245"/>
      <c r="K32" s="245"/>
      <c r="L32" s="245"/>
      <c r="M32" s="145">
        <v>93</v>
      </c>
      <c r="N32" s="137" t="s">
        <v>1424</v>
      </c>
      <c r="O32" s="137" t="s">
        <v>1305</v>
      </c>
      <c r="P32" s="187" t="s">
        <v>1752</v>
      </c>
      <c r="Q32" s="158" t="s">
        <v>455</v>
      </c>
      <c r="R32" s="158">
        <v>4</v>
      </c>
      <c r="S32" s="212">
        <v>0.25</v>
      </c>
      <c r="T32" s="158">
        <v>0</v>
      </c>
      <c r="U32" s="158">
        <v>52</v>
      </c>
      <c r="V32" s="158">
        <v>13</v>
      </c>
      <c r="W32" s="158" t="s">
        <v>684</v>
      </c>
      <c r="X32" s="158" t="s">
        <v>685</v>
      </c>
      <c r="Y32" s="158" t="s">
        <v>686</v>
      </c>
      <c r="Z32" s="238"/>
      <c r="AA32" s="238"/>
      <c r="AB32" s="238"/>
      <c r="AC32" s="238"/>
      <c r="AD32" s="238"/>
      <c r="AE32" s="238"/>
      <c r="AF32" s="238"/>
      <c r="AG32" s="237"/>
      <c r="AH32" s="233"/>
      <c r="AI32" s="238"/>
      <c r="AJ32" s="238"/>
      <c r="AK32" s="238"/>
      <c r="AL32" s="238"/>
      <c r="AM32" s="238"/>
      <c r="AN32" s="238"/>
      <c r="AO32" s="238"/>
      <c r="AP32" s="237"/>
      <c r="AQ32" s="233"/>
      <c r="AR32" s="238"/>
      <c r="AS32" s="238"/>
      <c r="AT32" s="238"/>
      <c r="AU32" s="238"/>
      <c r="AV32" s="238"/>
      <c r="AW32" s="238"/>
      <c r="AX32" s="238"/>
      <c r="AY32" s="237"/>
      <c r="AZ32" s="233"/>
      <c r="BA32" s="238"/>
      <c r="BB32" s="238"/>
      <c r="BC32" s="238"/>
      <c r="BD32" s="238"/>
      <c r="BE32" s="238"/>
      <c r="BF32" s="238"/>
      <c r="BG32" s="238"/>
      <c r="BH32" s="237"/>
      <c r="BI32" s="237"/>
      <c r="BJ32" s="238"/>
      <c r="BK32" s="238"/>
      <c r="BL32" s="238"/>
      <c r="BM32" s="238"/>
      <c r="BN32" s="238"/>
      <c r="BO32" s="238"/>
      <c r="BP32" s="238"/>
      <c r="BQ32" s="237"/>
      <c r="BR32" s="233"/>
      <c r="BS32" s="249"/>
    </row>
    <row r="33" spans="1:71" ht="63.75" customHeight="1" x14ac:dyDescent="0.25">
      <c r="A33" s="239"/>
      <c r="B33" s="240"/>
      <c r="C33" s="145">
        <v>23</v>
      </c>
      <c r="D33" s="137" t="s">
        <v>1710</v>
      </c>
      <c r="E33" s="137" t="s">
        <v>1408</v>
      </c>
      <c r="F33" s="158" t="s">
        <v>235</v>
      </c>
      <c r="G33" s="158" t="s">
        <v>236</v>
      </c>
      <c r="H33" s="157" t="s">
        <v>455</v>
      </c>
      <c r="I33" s="158" t="s">
        <v>1279</v>
      </c>
      <c r="J33" s="158" t="s">
        <v>1280</v>
      </c>
      <c r="K33" s="158" t="s">
        <v>1281</v>
      </c>
      <c r="L33" s="158" t="s">
        <v>236</v>
      </c>
      <c r="M33" s="145">
        <v>94</v>
      </c>
      <c r="N33" s="137" t="s">
        <v>1425</v>
      </c>
      <c r="O33" s="137" t="s">
        <v>1306</v>
      </c>
      <c r="P33" s="187" t="s">
        <v>1752</v>
      </c>
      <c r="Q33" s="158" t="s">
        <v>455</v>
      </c>
      <c r="R33" s="158">
        <v>4</v>
      </c>
      <c r="S33" s="212">
        <v>0.35</v>
      </c>
      <c r="T33" s="158">
        <v>0</v>
      </c>
      <c r="U33" s="158">
        <v>300</v>
      </c>
      <c r="V33" s="158">
        <v>0</v>
      </c>
      <c r="W33" s="158">
        <v>100</v>
      </c>
      <c r="X33" s="158" t="s">
        <v>1589</v>
      </c>
      <c r="Y33" s="158" t="s">
        <v>1590</v>
      </c>
      <c r="Z33" s="238"/>
      <c r="AA33" s="238"/>
      <c r="AB33" s="238"/>
      <c r="AC33" s="238"/>
      <c r="AD33" s="238"/>
      <c r="AE33" s="238"/>
      <c r="AF33" s="238"/>
      <c r="AG33" s="237"/>
      <c r="AH33" s="233"/>
      <c r="AI33" s="238"/>
      <c r="AJ33" s="238"/>
      <c r="AK33" s="238"/>
      <c r="AL33" s="238"/>
      <c r="AM33" s="238"/>
      <c r="AN33" s="238"/>
      <c r="AO33" s="238"/>
      <c r="AP33" s="237"/>
      <c r="AQ33" s="233"/>
      <c r="AR33" s="238"/>
      <c r="AS33" s="238"/>
      <c r="AT33" s="238"/>
      <c r="AU33" s="238"/>
      <c r="AV33" s="238"/>
      <c r="AW33" s="238"/>
      <c r="AX33" s="238"/>
      <c r="AY33" s="237"/>
      <c r="AZ33" s="233"/>
      <c r="BA33" s="238"/>
      <c r="BB33" s="238"/>
      <c r="BC33" s="238"/>
      <c r="BD33" s="238"/>
      <c r="BE33" s="238"/>
      <c r="BF33" s="238"/>
      <c r="BG33" s="238"/>
      <c r="BH33" s="237"/>
      <c r="BI33" s="237"/>
      <c r="BJ33" s="238"/>
      <c r="BK33" s="238"/>
      <c r="BL33" s="238"/>
      <c r="BM33" s="238"/>
      <c r="BN33" s="238"/>
      <c r="BO33" s="238"/>
      <c r="BP33" s="238"/>
      <c r="BQ33" s="237"/>
      <c r="BR33" s="233"/>
      <c r="BS33" s="249"/>
    </row>
    <row r="34" spans="1:71" ht="41.25" customHeight="1" x14ac:dyDescent="0.25">
      <c r="A34" s="239"/>
      <c r="B34" s="240"/>
      <c r="C34" s="241">
        <v>24</v>
      </c>
      <c r="D34" s="240" t="s">
        <v>391</v>
      </c>
      <c r="E34" s="240" t="s">
        <v>392</v>
      </c>
      <c r="F34" s="243" t="s">
        <v>237</v>
      </c>
      <c r="G34" s="243" t="s">
        <v>238</v>
      </c>
      <c r="H34" s="234" t="s">
        <v>455</v>
      </c>
      <c r="I34" s="243" t="s">
        <v>1282</v>
      </c>
      <c r="J34" s="243" t="s">
        <v>1283</v>
      </c>
      <c r="K34" s="243" t="s">
        <v>1284</v>
      </c>
      <c r="L34" s="243" t="s">
        <v>238</v>
      </c>
      <c r="M34" s="145">
        <v>95</v>
      </c>
      <c r="N34" s="240" t="s">
        <v>1388</v>
      </c>
      <c r="O34" s="137" t="s">
        <v>1307</v>
      </c>
      <c r="P34" s="187" t="s">
        <v>1752</v>
      </c>
      <c r="Q34" s="158" t="s">
        <v>455</v>
      </c>
      <c r="R34" s="158">
        <v>4</v>
      </c>
      <c r="S34" s="212">
        <v>0.15</v>
      </c>
      <c r="T34" s="158">
        <v>49</v>
      </c>
      <c r="U34" s="158" t="s">
        <v>721</v>
      </c>
      <c r="V34" s="158" t="s">
        <v>713</v>
      </c>
      <c r="W34" s="158" t="s">
        <v>714</v>
      </c>
      <c r="X34" s="158" t="s">
        <v>715</v>
      </c>
      <c r="Y34" s="158" t="s">
        <v>716</v>
      </c>
      <c r="Z34" s="238"/>
      <c r="AA34" s="238"/>
      <c r="AB34" s="238"/>
      <c r="AC34" s="238"/>
      <c r="AD34" s="238"/>
      <c r="AE34" s="238"/>
      <c r="AF34" s="238"/>
      <c r="AG34" s="237"/>
      <c r="AH34" s="233"/>
      <c r="AI34" s="238"/>
      <c r="AJ34" s="238"/>
      <c r="AK34" s="238"/>
      <c r="AL34" s="238"/>
      <c r="AM34" s="238"/>
      <c r="AN34" s="238"/>
      <c r="AO34" s="238"/>
      <c r="AP34" s="237"/>
      <c r="AQ34" s="233"/>
      <c r="AR34" s="238"/>
      <c r="AS34" s="238"/>
      <c r="AT34" s="238"/>
      <c r="AU34" s="238"/>
      <c r="AV34" s="238"/>
      <c r="AW34" s="238"/>
      <c r="AX34" s="238"/>
      <c r="AY34" s="237"/>
      <c r="AZ34" s="233"/>
      <c r="BA34" s="238"/>
      <c r="BB34" s="238"/>
      <c r="BC34" s="238"/>
      <c r="BD34" s="238"/>
      <c r="BE34" s="238"/>
      <c r="BF34" s="238"/>
      <c r="BG34" s="238"/>
      <c r="BH34" s="237"/>
      <c r="BI34" s="237"/>
      <c r="BJ34" s="238"/>
      <c r="BK34" s="238"/>
      <c r="BL34" s="238"/>
      <c r="BM34" s="238"/>
      <c r="BN34" s="238"/>
      <c r="BO34" s="238"/>
      <c r="BP34" s="238"/>
      <c r="BQ34" s="237"/>
      <c r="BR34" s="233"/>
      <c r="BS34" s="249"/>
    </row>
    <row r="35" spans="1:71" ht="36" x14ac:dyDescent="0.25">
      <c r="A35" s="239"/>
      <c r="B35" s="240"/>
      <c r="C35" s="241"/>
      <c r="D35" s="240"/>
      <c r="E35" s="240"/>
      <c r="F35" s="244"/>
      <c r="G35" s="244"/>
      <c r="H35" s="235"/>
      <c r="I35" s="244"/>
      <c r="J35" s="244"/>
      <c r="K35" s="244"/>
      <c r="L35" s="244"/>
      <c r="M35" s="145">
        <v>96</v>
      </c>
      <c r="N35" s="240"/>
      <c r="O35" s="137" t="s">
        <v>1308</v>
      </c>
      <c r="P35" s="187" t="s">
        <v>1752</v>
      </c>
      <c r="Q35" s="158" t="s">
        <v>455</v>
      </c>
      <c r="R35" s="158">
        <v>4</v>
      </c>
      <c r="S35" s="212">
        <v>0.15</v>
      </c>
      <c r="T35" s="158">
        <v>49</v>
      </c>
      <c r="U35" s="158" t="s">
        <v>721</v>
      </c>
      <c r="V35" s="158" t="s">
        <v>713</v>
      </c>
      <c r="W35" s="158" t="s">
        <v>714</v>
      </c>
      <c r="X35" s="158" t="s">
        <v>715</v>
      </c>
      <c r="Y35" s="158" t="s">
        <v>716</v>
      </c>
      <c r="Z35" s="238"/>
      <c r="AA35" s="238"/>
      <c r="AB35" s="238"/>
      <c r="AC35" s="238"/>
      <c r="AD35" s="238"/>
      <c r="AE35" s="238"/>
      <c r="AF35" s="238"/>
      <c r="AG35" s="237"/>
      <c r="AH35" s="233"/>
      <c r="AI35" s="238"/>
      <c r="AJ35" s="238"/>
      <c r="AK35" s="238"/>
      <c r="AL35" s="238"/>
      <c r="AM35" s="238"/>
      <c r="AN35" s="238"/>
      <c r="AO35" s="238"/>
      <c r="AP35" s="237"/>
      <c r="AQ35" s="233"/>
      <c r="AR35" s="238"/>
      <c r="AS35" s="238"/>
      <c r="AT35" s="238"/>
      <c r="AU35" s="238"/>
      <c r="AV35" s="238"/>
      <c r="AW35" s="238"/>
      <c r="AX35" s="238"/>
      <c r="AY35" s="237"/>
      <c r="AZ35" s="233"/>
      <c r="BA35" s="238"/>
      <c r="BB35" s="238"/>
      <c r="BC35" s="238"/>
      <c r="BD35" s="238"/>
      <c r="BE35" s="238"/>
      <c r="BF35" s="238"/>
      <c r="BG35" s="238"/>
      <c r="BH35" s="237"/>
      <c r="BI35" s="237"/>
      <c r="BJ35" s="238"/>
      <c r="BK35" s="238"/>
      <c r="BL35" s="238"/>
      <c r="BM35" s="238"/>
      <c r="BN35" s="238"/>
      <c r="BO35" s="238"/>
      <c r="BP35" s="238"/>
      <c r="BQ35" s="237"/>
      <c r="BR35" s="233"/>
      <c r="BS35" s="249"/>
    </row>
    <row r="36" spans="1:71" ht="36" x14ac:dyDescent="0.25">
      <c r="A36" s="239"/>
      <c r="B36" s="240"/>
      <c r="C36" s="241"/>
      <c r="D36" s="240"/>
      <c r="E36" s="240"/>
      <c r="F36" s="244"/>
      <c r="G36" s="244"/>
      <c r="H36" s="235"/>
      <c r="I36" s="244"/>
      <c r="J36" s="244"/>
      <c r="K36" s="244"/>
      <c r="L36" s="244"/>
      <c r="M36" s="145">
        <v>97</v>
      </c>
      <c r="N36" s="240"/>
      <c r="O36" s="137" t="s">
        <v>398</v>
      </c>
      <c r="P36" s="187" t="s">
        <v>1752</v>
      </c>
      <c r="Q36" s="158" t="s">
        <v>455</v>
      </c>
      <c r="R36" s="158">
        <v>4</v>
      </c>
      <c r="S36" s="212">
        <v>0.15</v>
      </c>
      <c r="T36" s="158">
        <v>830</v>
      </c>
      <c r="U36" s="158" t="s">
        <v>722</v>
      </c>
      <c r="V36" s="158" t="s">
        <v>717</v>
      </c>
      <c r="W36" s="158" t="s">
        <v>718</v>
      </c>
      <c r="X36" s="158" t="s">
        <v>719</v>
      </c>
      <c r="Y36" s="158" t="s">
        <v>720</v>
      </c>
      <c r="Z36" s="238"/>
      <c r="AA36" s="238"/>
      <c r="AB36" s="238"/>
      <c r="AC36" s="238"/>
      <c r="AD36" s="238"/>
      <c r="AE36" s="238"/>
      <c r="AF36" s="238"/>
      <c r="AG36" s="237"/>
      <c r="AH36" s="233"/>
      <c r="AI36" s="238"/>
      <c r="AJ36" s="238"/>
      <c r="AK36" s="238"/>
      <c r="AL36" s="238"/>
      <c r="AM36" s="238"/>
      <c r="AN36" s="238"/>
      <c r="AO36" s="238"/>
      <c r="AP36" s="237"/>
      <c r="AQ36" s="233"/>
      <c r="AR36" s="238"/>
      <c r="AS36" s="238"/>
      <c r="AT36" s="238"/>
      <c r="AU36" s="238"/>
      <c r="AV36" s="238"/>
      <c r="AW36" s="238"/>
      <c r="AX36" s="238"/>
      <c r="AY36" s="237"/>
      <c r="AZ36" s="233"/>
      <c r="BA36" s="238"/>
      <c r="BB36" s="238"/>
      <c r="BC36" s="238"/>
      <c r="BD36" s="238"/>
      <c r="BE36" s="238"/>
      <c r="BF36" s="238"/>
      <c r="BG36" s="238"/>
      <c r="BH36" s="237"/>
      <c r="BI36" s="237"/>
      <c r="BJ36" s="238"/>
      <c r="BK36" s="238"/>
      <c r="BL36" s="238"/>
      <c r="BM36" s="238"/>
      <c r="BN36" s="238"/>
      <c r="BO36" s="238"/>
      <c r="BP36" s="238"/>
      <c r="BQ36" s="237"/>
      <c r="BR36" s="233"/>
      <c r="BS36" s="249"/>
    </row>
    <row r="37" spans="1:71" ht="36" x14ac:dyDescent="0.25">
      <c r="A37" s="239"/>
      <c r="B37" s="240"/>
      <c r="C37" s="241"/>
      <c r="D37" s="240"/>
      <c r="E37" s="240"/>
      <c r="F37" s="244"/>
      <c r="G37" s="244"/>
      <c r="H37" s="235"/>
      <c r="I37" s="244"/>
      <c r="J37" s="244"/>
      <c r="K37" s="244"/>
      <c r="L37" s="244"/>
      <c r="M37" s="145">
        <v>98</v>
      </c>
      <c r="N37" s="240"/>
      <c r="O37" s="137" t="s">
        <v>1328</v>
      </c>
      <c r="P37" s="187" t="s">
        <v>1752</v>
      </c>
      <c r="Q37" s="158" t="s">
        <v>455</v>
      </c>
      <c r="R37" s="158">
        <v>4</v>
      </c>
      <c r="S37" s="212">
        <v>0.15</v>
      </c>
      <c r="T37" s="158">
        <v>210</v>
      </c>
      <c r="U37" s="158" t="s">
        <v>1285</v>
      </c>
      <c r="V37" s="158" t="s">
        <v>1286</v>
      </c>
      <c r="W37" s="158" t="s">
        <v>1287</v>
      </c>
      <c r="X37" s="158" t="s">
        <v>1288</v>
      </c>
      <c r="Y37" s="158" t="s">
        <v>1289</v>
      </c>
      <c r="Z37" s="238"/>
      <c r="AA37" s="238"/>
      <c r="AB37" s="238"/>
      <c r="AC37" s="238"/>
      <c r="AD37" s="238"/>
      <c r="AE37" s="238"/>
      <c r="AF37" s="238"/>
      <c r="AG37" s="237"/>
      <c r="AH37" s="233"/>
      <c r="AI37" s="238"/>
      <c r="AJ37" s="238"/>
      <c r="AK37" s="238"/>
      <c r="AL37" s="238"/>
      <c r="AM37" s="238"/>
      <c r="AN37" s="238"/>
      <c r="AO37" s="238"/>
      <c r="AP37" s="237"/>
      <c r="AQ37" s="233"/>
      <c r="AR37" s="238"/>
      <c r="AS37" s="238"/>
      <c r="AT37" s="238"/>
      <c r="AU37" s="238"/>
      <c r="AV37" s="238"/>
      <c r="AW37" s="238"/>
      <c r="AX37" s="238"/>
      <c r="AY37" s="237"/>
      <c r="AZ37" s="233"/>
      <c r="BA37" s="238"/>
      <c r="BB37" s="238"/>
      <c r="BC37" s="238"/>
      <c r="BD37" s="238"/>
      <c r="BE37" s="238"/>
      <c r="BF37" s="238"/>
      <c r="BG37" s="238"/>
      <c r="BH37" s="237"/>
      <c r="BI37" s="237"/>
      <c r="BJ37" s="238"/>
      <c r="BK37" s="238"/>
      <c r="BL37" s="238"/>
      <c r="BM37" s="238"/>
      <c r="BN37" s="238"/>
      <c r="BO37" s="238"/>
      <c r="BP37" s="238"/>
      <c r="BQ37" s="237"/>
      <c r="BR37" s="233"/>
      <c r="BS37" s="249"/>
    </row>
    <row r="38" spans="1:71" ht="36" x14ac:dyDescent="0.25">
      <c r="A38" s="239"/>
      <c r="B38" s="240"/>
      <c r="C38" s="241"/>
      <c r="D38" s="240"/>
      <c r="E38" s="240"/>
      <c r="F38" s="244"/>
      <c r="G38" s="244"/>
      <c r="H38" s="235"/>
      <c r="I38" s="244"/>
      <c r="J38" s="244"/>
      <c r="K38" s="244"/>
      <c r="L38" s="244"/>
      <c r="M38" s="145">
        <v>99</v>
      </c>
      <c r="N38" s="240"/>
      <c r="O38" s="137" t="s">
        <v>1309</v>
      </c>
      <c r="P38" s="187" t="s">
        <v>1752</v>
      </c>
      <c r="Q38" s="158" t="s">
        <v>455</v>
      </c>
      <c r="R38" s="158">
        <v>4</v>
      </c>
      <c r="S38" s="212">
        <v>0.15</v>
      </c>
      <c r="T38" s="158">
        <v>16</v>
      </c>
      <c r="U38" s="158" t="s">
        <v>1290</v>
      </c>
      <c r="V38" s="158" t="s">
        <v>1291</v>
      </c>
      <c r="W38" s="158" t="s">
        <v>1292</v>
      </c>
      <c r="X38" s="158" t="s">
        <v>1293</v>
      </c>
      <c r="Y38" s="158" t="s">
        <v>1294</v>
      </c>
      <c r="Z38" s="238"/>
      <c r="AA38" s="238"/>
      <c r="AB38" s="238"/>
      <c r="AC38" s="238"/>
      <c r="AD38" s="238"/>
      <c r="AE38" s="238"/>
      <c r="AF38" s="238"/>
      <c r="AG38" s="237"/>
      <c r="AH38" s="233"/>
      <c r="AI38" s="238"/>
      <c r="AJ38" s="238"/>
      <c r="AK38" s="238"/>
      <c r="AL38" s="238"/>
      <c r="AM38" s="238"/>
      <c r="AN38" s="238"/>
      <c r="AO38" s="238"/>
      <c r="AP38" s="237"/>
      <c r="AQ38" s="233"/>
      <c r="AR38" s="238"/>
      <c r="AS38" s="238"/>
      <c r="AT38" s="238"/>
      <c r="AU38" s="238"/>
      <c r="AV38" s="238"/>
      <c r="AW38" s="238"/>
      <c r="AX38" s="238"/>
      <c r="AY38" s="237"/>
      <c r="AZ38" s="233"/>
      <c r="BA38" s="238"/>
      <c r="BB38" s="238"/>
      <c r="BC38" s="238"/>
      <c r="BD38" s="238"/>
      <c r="BE38" s="238"/>
      <c r="BF38" s="238"/>
      <c r="BG38" s="238"/>
      <c r="BH38" s="237"/>
      <c r="BI38" s="237"/>
      <c r="BJ38" s="238"/>
      <c r="BK38" s="238"/>
      <c r="BL38" s="238"/>
      <c r="BM38" s="238"/>
      <c r="BN38" s="238"/>
      <c r="BO38" s="238"/>
      <c r="BP38" s="238"/>
      <c r="BQ38" s="237"/>
      <c r="BR38" s="233"/>
      <c r="BS38" s="249"/>
    </row>
    <row r="39" spans="1:71" ht="36" x14ac:dyDescent="0.25">
      <c r="A39" s="239"/>
      <c r="B39" s="240"/>
      <c r="C39" s="241"/>
      <c r="D39" s="240"/>
      <c r="E39" s="240"/>
      <c r="F39" s="244"/>
      <c r="G39" s="244"/>
      <c r="H39" s="235"/>
      <c r="I39" s="244"/>
      <c r="J39" s="244"/>
      <c r="K39" s="244"/>
      <c r="L39" s="244"/>
      <c r="M39" s="145">
        <v>100</v>
      </c>
      <c r="N39" s="137" t="s">
        <v>399</v>
      </c>
      <c r="O39" s="137" t="s">
        <v>1310</v>
      </c>
      <c r="P39" s="187" t="s">
        <v>1752</v>
      </c>
      <c r="Q39" s="158" t="s">
        <v>455</v>
      </c>
      <c r="R39" s="158">
        <v>4</v>
      </c>
      <c r="S39" s="212">
        <v>0.35</v>
      </c>
      <c r="T39" s="158">
        <v>17</v>
      </c>
      <c r="U39" s="158" t="s">
        <v>723</v>
      </c>
      <c r="V39" s="158" t="s">
        <v>724</v>
      </c>
      <c r="W39" s="158" t="s">
        <v>725</v>
      </c>
      <c r="X39" s="158" t="s">
        <v>726</v>
      </c>
      <c r="Y39" s="158" t="s">
        <v>727</v>
      </c>
      <c r="Z39" s="238"/>
      <c r="AA39" s="238"/>
      <c r="AB39" s="238"/>
      <c r="AC39" s="238"/>
      <c r="AD39" s="238"/>
      <c r="AE39" s="238"/>
      <c r="AF39" s="238"/>
      <c r="AG39" s="237"/>
      <c r="AH39" s="233"/>
      <c r="AI39" s="238"/>
      <c r="AJ39" s="238"/>
      <c r="AK39" s="238"/>
      <c r="AL39" s="238"/>
      <c r="AM39" s="238"/>
      <c r="AN39" s="238"/>
      <c r="AO39" s="238"/>
      <c r="AP39" s="237"/>
      <c r="AQ39" s="233"/>
      <c r="AR39" s="238"/>
      <c r="AS39" s="238"/>
      <c r="AT39" s="238"/>
      <c r="AU39" s="238"/>
      <c r="AV39" s="238"/>
      <c r="AW39" s="238"/>
      <c r="AX39" s="238"/>
      <c r="AY39" s="237"/>
      <c r="AZ39" s="233"/>
      <c r="BA39" s="238"/>
      <c r="BB39" s="238"/>
      <c r="BC39" s="238"/>
      <c r="BD39" s="238"/>
      <c r="BE39" s="238"/>
      <c r="BF39" s="238"/>
      <c r="BG39" s="238"/>
      <c r="BH39" s="237"/>
      <c r="BI39" s="237"/>
      <c r="BJ39" s="238"/>
      <c r="BK39" s="238"/>
      <c r="BL39" s="238"/>
      <c r="BM39" s="238"/>
      <c r="BN39" s="238"/>
      <c r="BO39" s="238"/>
      <c r="BP39" s="238"/>
      <c r="BQ39" s="237"/>
      <c r="BR39" s="233"/>
      <c r="BS39" s="249"/>
    </row>
    <row r="40" spans="1:71" ht="24" x14ac:dyDescent="0.25">
      <c r="A40" s="239"/>
      <c r="B40" s="240"/>
      <c r="C40" s="241"/>
      <c r="D40" s="240"/>
      <c r="E40" s="240"/>
      <c r="F40" s="244"/>
      <c r="G40" s="244"/>
      <c r="H40" s="235"/>
      <c r="I40" s="244"/>
      <c r="J40" s="244"/>
      <c r="K40" s="244"/>
      <c r="L40" s="244"/>
      <c r="M40" s="145">
        <v>101</v>
      </c>
      <c r="N40" s="137" t="s">
        <v>1389</v>
      </c>
      <c r="O40" s="137" t="s">
        <v>1311</v>
      </c>
      <c r="P40" s="187" t="s">
        <v>1752</v>
      </c>
      <c r="Q40" s="158" t="s">
        <v>456</v>
      </c>
      <c r="R40" s="158">
        <v>4</v>
      </c>
      <c r="S40" s="212">
        <v>0.15</v>
      </c>
      <c r="T40" s="158">
        <v>125</v>
      </c>
      <c r="U40" s="158">
        <v>125</v>
      </c>
      <c r="V40" s="158">
        <v>125</v>
      </c>
      <c r="W40" s="158">
        <v>125</v>
      </c>
      <c r="X40" s="158">
        <v>125</v>
      </c>
      <c r="Y40" s="158">
        <v>125</v>
      </c>
      <c r="Z40" s="238"/>
      <c r="AA40" s="238"/>
      <c r="AB40" s="238"/>
      <c r="AC40" s="238"/>
      <c r="AD40" s="238"/>
      <c r="AE40" s="238"/>
      <c r="AF40" s="238"/>
      <c r="AG40" s="237"/>
      <c r="AH40" s="233"/>
      <c r="AI40" s="238"/>
      <c r="AJ40" s="238"/>
      <c r="AK40" s="238"/>
      <c r="AL40" s="238"/>
      <c r="AM40" s="238"/>
      <c r="AN40" s="238"/>
      <c r="AO40" s="238"/>
      <c r="AP40" s="237"/>
      <c r="AQ40" s="233"/>
      <c r="AR40" s="238"/>
      <c r="AS40" s="238"/>
      <c r="AT40" s="238"/>
      <c r="AU40" s="238"/>
      <c r="AV40" s="238"/>
      <c r="AW40" s="238"/>
      <c r="AX40" s="238"/>
      <c r="AY40" s="237"/>
      <c r="AZ40" s="233"/>
      <c r="BA40" s="238"/>
      <c r="BB40" s="238"/>
      <c r="BC40" s="238"/>
      <c r="BD40" s="238"/>
      <c r="BE40" s="238"/>
      <c r="BF40" s="238"/>
      <c r="BG40" s="238"/>
      <c r="BH40" s="237"/>
      <c r="BI40" s="237"/>
      <c r="BJ40" s="238"/>
      <c r="BK40" s="238"/>
      <c r="BL40" s="238"/>
      <c r="BM40" s="238"/>
      <c r="BN40" s="238"/>
      <c r="BO40" s="238"/>
      <c r="BP40" s="238"/>
      <c r="BQ40" s="237"/>
      <c r="BR40" s="233"/>
      <c r="BS40" s="249"/>
    </row>
    <row r="41" spans="1:71" ht="36" x14ac:dyDescent="0.25">
      <c r="A41" s="239"/>
      <c r="B41" s="240"/>
      <c r="C41" s="241"/>
      <c r="D41" s="240"/>
      <c r="E41" s="240"/>
      <c r="F41" s="244"/>
      <c r="G41" s="244"/>
      <c r="H41" s="235"/>
      <c r="I41" s="244"/>
      <c r="J41" s="244"/>
      <c r="K41" s="244"/>
      <c r="L41" s="244"/>
      <c r="M41" s="145">
        <v>102</v>
      </c>
      <c r="N41" s="137" t="s">
        <v>400</v>
      </c>
      <c r="O41" s="137" t="s">
        <v>1312</v>
      </c>
      <c r="P41" s="187" t="s">
        <v>1752</v>
      </c>
      <c r="Q41" s="158" t="s">
        <v>455</v>
      </c>
      <c r="R41" s="158">
        <v>4</v>
      </c>
      <c r="S41" s="212">
        <v>0.25</v>
      </c>
      <c r="T41" s="158">
        <v>4</v>
      </c>
      <c r="U41" s="46" t="s">
        <v>728</v>
      </c>
      <c r="V41" s="46" t="s">
        <v>708</v>
      </c>
      <c r="W41" s="46" t="s">
        <v>729</v>
      </c>
      <c r="X41" s="46" t="s">
        <v>730</v>
      </c>
      <c r="Y41" s="46" t="s">
        <v>731</v>
      </c>
      <c r="Z41" s="238"/>
      <c r="AA41" s="238"/>
      <c r="AB41" s="238"/>
      <c r="AC41" s="238"/>
      <c r="AD41" s="238"/>
      <c r="AE41" s="238"/>
      <c r="AF41" s="238"/>
      <c r="AG41" s="237"/>
      <c r="AH41" s="233"/>
      <c r="AI41" s="238"/>
      <c r="AJ41" s="238"/>
      <c r="AK41" s="238"/>
      <c r="AL41" s="238"/>
      <c r="AM41" s="238"/>
      <c r="AN41" s="238"/>
      <c r="AO41" s="238"/>
      <c r="AP41" s="237"/>
      <c r="AQ41" s="233"/>
      <c r="AR41" s="238"/>
      <c r="AS41" s="238"/>
      <c r="AT41" s="238"/>
      <c r="AU41" s="238"/>
      <c r="AV41" s="238"/>
      <c r="AW41" s="238"/>
      <c r="AX41" s="238"/>
      <c r="AY41" s="237"/>
      <c r="AZ41" s="233"/>
      <c r="BA41" s="238"/>
      <c r="BB41" s="238"/>
      <c r="BC41" s="238"/>
      <c r="BD41" s="238"/>
      <c r="BE41" s="238"/>
      <c r="BF41" s="238"/>
      <c r="BG41" s="238"/>
      <c r="BH41" s="237"/>
      <c r="BI41" s="237"/>
      <c r="BJ41" s="238"/>
      <c r="BK41" s="238"/>
      <c r="BL41" s="238"/>
      <c r="BM41" s="238"/>
      <c r="BN41" s="238"/>
      <c r="BO41" s="238"/>
      <c r="BP41" s="238"/>
      <c r="BQ41" s="237"/>
      <c r="BR41" s="233"/>
      <c r="BS41" s="249"/>
    </row>
    <row r="42" spans="1:71" ht="36" x14ac:dyDescent="0.25">
      <c r="A42" s="239"/>
      <c r="B42" s="240"/>
      <c r="C42" s="241"/>
      <c r="D42" s="240"/>
      <c r="E42" s="240"/>
      <c r="F42" s="244"/>
      <c r="G42" s="244"/>
      <c r="H42" s="235"/>
      <c r="I42" s="244"/>
      <c r="J42" s="244"/>
      <c r="K42" s="244"/>
      <c r="L42" s="244"/>
      <c r="M42" s="145">
        <v>103</v>
      </c>
      <c r="N42" s="137" t="s">
        <v>1390</v>
      </c>
      <c r="O42" s="137" t="s">
        <v>1313</v>
      </c>
      <c r="P42" s="187" t="s">
        <v>1752</v>
      </c>
      <c r="Q42" s="158" t="s">
        <v>456</v>
      </c>
      <c r="R42" s="158">
        <v>4</v>
      </c>
      <c r="S42" s="212">
        <v>0.05</v>
      </c>
      <c r="T42" s="158">
        <v>21</v>
      </c>
      <c r="U42" s="46">
        <v>21</v>
      </c>
      <c r="V42" s="46">
        <v>21</v>
      </c>
      <c r="W42" s="46">
        <v>21</v>
      </c>
      <c r="X42" s="46">
        <v>21</v>
      </c>
      <c r="Y42" s="46">
        <v>21</v>
      </c>
      <c r="Z42" s="238"/>
      <c r="AA42" s="238"/>
      <c r="AB42" s="238"/>
      <c r="AC42" s="238"/>
      <c r="AD42" s="238"/>
      <c r="AE42" s="238"/>
      <c r="AF42" s="238"/>
      <c r="AG42" s="237"/>
      <c r="AH42" s="233"/>
      <c r="AI42" s="238"/>
      <c r="AJ42" s="238"/>
      <c r="AK42" s="238"/>
      <c r="AL42" s="238"/>
      <c r="AM42" s="238"/>
      <c r="AN42" s="238"/>
      <c r="AO42" s="238"/>
      <c r="AP42" s="237"/>
      <c r="AQ42" s="233"/>
      <c r="AR42" s="238"/>
      <c r="AS42" s="238"/>
      <c r="AT42" s="238"/>
      <c r="AU42" s="238"/>
      <c r="AV42" s="238"/>
      <c r="AW42" s="238"/>
      <c r="AX42" s="238"/>
      <c r="AY42" s="237"/>
      <c r="AZ42" s="233"/>
      <c r="BA42" s="238"/>
      <c r="BB42" s="238"/>
      <c r="BC42" s="238"/>
      <c r="BD42" s="238"/>
      <c r="BE42" s="238"/>
      <c r="BF42" s="238"/>
      <c r="BG42" s="238"/>
      <c r="BH42" s="237"/>
      <c r="BI42" s="237"/>
      <c r="BJ42" s="238"/>
      <c r="BK42" s="238"/>
      <c r="BL42" s="238"/>
      <c r="BM42" s="238"/>
      <c r="BN42" s="238"/>
      <c r="BO42" s="238"/>
      <c r="BP42" s="238"/>
      <c r="BQ42" s="237"/>
      <c r="BR42" s="233"/>
      <c r="BS42" s="249"/>
    </row>
    <row r="43" spans="1:71" ht="48" x14ac:dyDescent="0.25">
      <c r="A43" s="239"/>
      <c r="B43" s="240"/>
      <c r="C43" s="241"/>
      <c r="D43" s="240"/>
      <c r="E43" s="240"/>
      <c r="F43" s="244"/>
      <c r="G43" s="244"/>
      <c r="H43" s="235"/>
      <c r="I43" s="244"/>
      <c r="J43" s="244"/>
      <c r="K43" s="244"/>
      <c r="L43" s="244"/>
      <c r="M43" s="145">
        <v>104</v>
      </c>
      <c r="N43" s="137" t="s">
        <v>339</v>
      </c>
      <c r="O43" s="137" t="s">
        <v>1314</v>
      </c>
      <c r="P43" s="187" t="s">
        <v>1752</v>
      </c>
      <c r="Q43" s="158" t="s">
        <v>455</v>
      </c>
      <c r="R43" s="158">
        <v>4</v>
      </c>
      <c r="S43" s="212">
        <v>0.05</v>
      </c>
      <c r="T43" s="158">
        <v>0</v>
      </c>
      <c r="U43" s="158">
        <v>13</v>
      </c>
      <c r="V43" s="158">
        <v>3</v>
      </c>
      <c r="W43" s="158" t="s">
        <v>694</v>
      </c>
      <c r="X43" s="158" t="s">
        <v>701</v>
      </c>
      <c r="Y43" s="158" t="s">
        <v>689</v>
      </c>
      <c r="Z43" s="238"/>
      <c r="AA43" s="238"/>
      <c r="AB43" s="238"/>
      <c r="AC43" s="238"/>
      <c r="AD43" s="238"/>
      <c r="AE43" s="238"/>
      <c r="AF43" s="238"/>
      <c r="AG43" s="237"/>
      <c r="AH43" s="233"/>
      <c r="AI43" s="238"/>
      <c r="AJ43" s="238"/>
      <c r="AK43" s="238"/>
      <c r="AL43" s="238"/>
      <c r="AM43" s="238"/>
      <c r="AN43" s="238"/>
      <c r="AO43" s="238"/>
      <c r="AP43" s="237"/>
      <c r="AQ43" s="233"/>
      <c r="AR43" s="238"/>
      <c r="AS43" s="238"/>
      <c r="AT43" s="238"/>
      <c r="AU43" s="238"/>
      <c r="AV43" s="238"/>
      <c r="AW43" s="238"/>
      <c r="AX43" s="238"/>
      <c r="AY43" s="237"/>
      <c r="AZ43" s="233"/>
      <c r="BA43" s="238"/>
      <c r="BB43" s="238"/>
      <c r="BC43" s="238"/>
      <c r="BD43" s="238"/>
      <c r="BE43" s="238"/>
      <c r="BF43" s="238"/>
      <c r="BG43" s="238"/>
      <c r="BH43" s="237"/>
      <c r="BI43" s="237"/>
      <c r="BJ43" s="238"/>
      <c r="BK43" s="238"/>
      <c r="BL43" s="238"/>
      <c r="BM43" s="238"/>
      <c r="BN43" s="238"/>
      <c r="BO43" s="238"/>
      <c r="BP43" s="238"/>
      <c r="BQ43" s="237"/>
      <c r="BR43" s="233"/>
      <c r="BS43" s="249"/>
    </row>
    <row r="44" spans="1:71" ht="36" x14ac:dyDescent="0.25">
      <c r="A44" s="239"/>
      <c r="B44" s="240"/>
      <c r="C44" s="241"/>
      <c r="D44" s="240"/>
      <c r="E44" s="240"/>
      <c r="F44" s="244"/>
      <c r="G44" s="244"/>
      <c r="H44" s="235"/>
      <c r="I44" s="244"/>
      <c r="J44" s="244"/>
      <c r="K44" s="244"/>
      <c r="L44" s="244"/>
      <c r="M44" s="145">
        <v>105</v>
      </c>
      <c r="N44" s="137" t="s">
        <v>1391</v>
      </c>
      <c r="O44" s="137" t="s">
        <v>1315</v>
      </c>
      <c r="P44" s="187" t="s">
        <v>1752</v>
      </c>
      <c r="Q44" s="158" t="s">
        <v>456</v>
      </c>
      <c r="R44" s="158">
        <v>4</v>
      </c>
      <c r="S44" s="212">
        <v>0.05</v>
      </c>
      <c r="T44" s="158">
        <v>5</v>
      </c>
      <c r="U44" s="158">
        <v>5</v>
      </c>
      <c r="V44" s="158">
        <v>5</v>
      </c>
      <c r="W44" s="158">
        <v>5</v>
      </c>
      <c r="X44" s="158">
        <v>5</v>
      </c>
      <c r="Y44" s="158">
        <v>5</v>
      </c>
      <c r="Z44" s="238"/>
      <c r="AA44" s="238"/>
      <c r="AB44" s="238"/>
      <c r="AC44" s="238"/>
      <c r="AD44" s="238"/>
      <c r="AE44" s="238"/>
      <c r="AF44" s="238"/>
      <c r="AG44" s="237"/>
      <c r="AH44" s="233"/>
      <c r="AI44" s="238"/>
      <c r="AJ44" s="238"/>
      <c r="AK44" s="238"/>
      <c r="AL44" s="238"/>
      <c r="AM44" s="238"/>
      <c r="AN44" s="238"/>
      <c r="AO44" s="238"/>
      <c r="AP44" s="237"/>
      <c r="AQ44" s="233"/>
      <c r="AR44" s="238"/>
      <c r="AS44" s="238"/>
      <c r="AT44" s="238"/>
      <c r="AU44" s="238"/>
      <c r="AV44" s="238"/>
      <c r="AW44" s="238"/>
      <c r="AX44" s="238"/>
      <c r="AY44" s="237"/>
      <c r="AZ44" s="233"/>
      <c r="BA44" s="238"/>
      <c r="BB44" s="238"/>
      <c r="BC44" s="238"/>
      <c r="BD44" s="238"/>
      <c r="BE44" s="238"/>
      <c r="BF44" s="238"/>
      <c r="BG44" s="238"/>
      <c r="BH44" s="237"/>
      <c r="BI44" s="237"/>
      <c r="BJ44" s="238"/>
      <c r="BK44" s="238"/>
      <c r="BL44" s="238"/>
      <c r="BM44" s="238"/>
      <c r="BN44" s="238"/>
      <c r="BO44" s="238"/>
      <c r="BP44" s="238"/>
      <c r="BQ44" s="237"/>
      <c r="BR44" s="233"/>
      <c r="BS44" s="249"/>
    </row>
    <row r="45" spans="1:71" ht="44.25" customHeight="1" x14ac:dyDescent="0.25">
      <c r="A45" s="239"/>
      <c r="B45" s="240"/>
      <c r="C45" s="241"/>
      <c r="D45" s="240"/>
      <c r="E45" s="240"/>
      <c r="F45" s="244"/>
      <c r="G45" s="244"/>
      <c r="H45" s="235"/>
      <c r="I45" s="244"/>
      <c r="J45" s="244"/>
      <c r="K45" s="244"/>
      <c r="L45" s="244"/>
      <c r="M45" s="145">
        <v>106</v>
      </c>
      <c r="N45" s="137" t="s">
        <v>401</v>
      </c>
      <c r="O45" s="137" t="s">
        <v>1316</v>
      </c>
      <c r="P45" s="187" t="s">
        <v>1752</v>
      </c>
      <c r="Q45" s="158" t="s">
        <v>455</v>
      </c>
      <c r="R45" s="158">
        <v>4</v>
      </c>
      <c r="S45" s="212">
        <v>0.05</v>
      </c>
      <c r="T45" s="158">
        <v>0</v>
      </c>
      <c r="U45" s="158">
        <v>52</v>
      </c>
      <c r="V45" s="158">
        <v>13</v>
      </c>
      <c r="W45" s="158" t="s">
        <v>684</v>
      </c>
      <c r="X45" s="158" t="s">
        <v>685</v>
      </c>
      <c r="Y45" s="158" t="s">
        <v>686</v>
      </c>
      <c r="Z45" s="238"/>
      <c r="AA45" s="238"/>
      <c r="AB45" s="238"/>
      <c r="AC45" s="238"/>
      <c r="AD45" s="238"/>
      <c r="AE45" s="238"/>
      <c r="AF45" s="238"/>
      <c r="AG45" s="237"/>
      <c r="AH45" s="233"/>
      <c r="AI45" s="238"/>
      <c r="AJ45" s="238"/>
      <c r="AK45" s="238"/>
      <c r="AL45" s="238"/>
      <c r="AM45" s="238"/>
      <c r="AN45" s="238"/>
      <c r="AO45" s="238"/>
      <c r="AP45" s="237"/>
      <c r="AQ45" s="233"/>
      <c r="AR45" s="238"/>
      <c r="AS45" s="238"/>
      <c r="AT45" s="238"/>
      <c r="AU45" s="238"/>
      <c r="AV45" s="238"/>
      <c r="AW45" s="238"/>
      <c r="AX45" s="238"/>
      <c r="AY45" s="237"/>
      <c r="AZ45" s="233"/>
      <c r="BA45" s="238"/>
      <c r="BB45" s="238"/>
      <c r="BC45" s="238"/>
      <c r="BD45" s="238"/>
      <c r="BE45" s="238"/>
      <c r="BF45" s="238"/>
      <c r="BG45" s="238"/>
      <c r="BH45" s="237"/>
      <c r="BI45" s="237"/>
      <c r="BJ45" s="238"/>
      <c r="BK45" s="238"/>
      <c r="BL45" s="238"/>
      <c r="BM45" s="238"/>
      <c r="BN45" s="238"/>
      <c r="BO45" s="238"/>
      <c r="BP45" s="238"/>
      <c r="BQ45" s="237"/>
      <c r="BR45" s="233"/>
      <c r="BS45" s="249"/>
    </row>
    <row r="46" spans="1:71" ht="48.75" customHeight="1" x14ac:dyDescent="0.25">
      <c r="A46" s="239"/>
      <c r="B46" s="240"/>
      <c r="C46" s="241"/>
      <c r="D46" s="240"/>
      <c r="E46" s="240"/>
      <c r="F46" s="244"/>
      <c r="G46" s="244"/>
      <c r="H46" s="235"/>
      <c r="I46" s="244"/>
      <c r="J46" s="244"/>
      <c r="K46" s="244"/>
      <c r="L46" s="244"/>
      <c r="M46" s="145">
        <v>107</v>
      </c>
      <c r="N46" s="137" t="s">
        <v>1426</v>
      </c>
      <c r="O46" s="137" t="s">
        <v>1427</v>
      </c>
      <c r="P46" s="187" t="s">
        <v>1752</v>
      </c>
      <c r="Q46" s="158" t="s">
        <v>455</v>
      </c>
      <c r="R46" s="158">
        <v>4</v>
      </c>
      <c r="S46" s="212">
        <v>0.15</v>
      </c>
      <c r="T46" s="158">
        <v>0</v>
      </c>
      <c r="U46" s="158">
        <v>4</v>
      </c>
      <c r="V46" s="158">
        <v>1</v>
      </c>
      <c r="W46" s="158" t="s">
        <v>574</v>
      </c>
      <c r="X46" s="158" t="s">
        <v>575</v>
      </c>
      <c r="Y46" s="158" t="s">
        <v>572</v>
      </c>
      <c r="Z46" s="238"/>
      <c r="AA46" s="238"/>
      <c r="AB46" s="238"/>
      <c r="AC46" s="238"/>
      <c r="AD46" s="238"/>
      <c r="AE46" s="238"/>
      <c r="AF46" s="238"/>
      <c r="AG46" s="237"/>
      <c r="AH46" s="233"/>
      <c r="AI46" s="238"/>
      <c r="AJ46" s="238"/>
      <c r="AK46" s="238"/>
      <c r="AL46" s="238"/>
      <c r="AM46" s="238"/>
      <c r="AN46" s="238"/>
      <c r="AO46" s="238"/>
      <c r="AP46" s="237"/>
      <c r="AQ46" s="233"/>
      <c r="AR46" s="238"/>
      <c r="AS46" s="238"/>
      <c r="AT46" s="238"/>
      <c r="AU46" s="238"/>
      <c r="AV46" s="238"/>
      <c r="AW46" s="238"/>
      <c r="AX46" s="238"/>
      <c r="AY46" s="237"/>
      <c r="AZ46" s="233"/>
      <c r="BA46" s="238"/>
      <c r="BB46" s="238"/>
      <c r="BC46" s="238"/>
      <c r="BD46" s="238"/>
      <c r="BE46" s="238"/>
      <c r="BF46" s="238"/>
      <c r="BG46" s="238"/>
      <c r="BH46" s="237"/>
      <c r="BI46" s="237"/>
      <c r="BJ46" s="238"/>
      <c r="BK46" s="238"/>
      <c r="BL46" s="238"/>
      <c r="BM46" s="238"/>
      <c r="BN46" s="238"/>
      <c r="BO46" s="238"/>
      <c r="BP46" s="238"/>
      <c r="BQ46" s="237"/>
      <c r="BR46" s="233"/>
      <c r="BS46" s="249"/>
    </row>
    <row r="47" spans="1:71" ht="36" customHeight="1" x14ac:dyDescent="0.25">
      <c r="A47" s="239"/>
      <c r="B47" s="240"/>
      <c r="C47" s="241"/>
      <c r="D47" s="240"/>
      <c r="E47" s="240"/>
      <c r="F47" s="245"/>
      <c r="G47" s="245"/>
      <c r="H47" s="236"/>
      <c r="I47" s="245"/>
      <c r="J47" s="245"/>
      <c r="K47" s="245"/>
      <c r="L47" s="245"/>
      <c r="M47" s="145">
        <v>108</v>
      </c>
      <c r="N47" s="137" t="s">
        <v>402</v>
      </c>
      <c r="O47" s="137" t="s">
        <v>1392</v>
      </c>
      <c r="P47" s="187" t="s">
        <v>1752</v>
      </c>
      <c r="Q47" s="158" t="s">
        <v>455</v>
      </c>
      <c r="R47" s="158">
        <v>4</v>
      </c>
      <c r="S47" s="212">
        <v>0.35</v>
      </c>
      <c r="T47" s="158">
        <v>0</v>
      </c>
      <c r="U47" s="158">
        <v>1</v>
      </c>
      <c r="V47" s="158">
        <v>1</v>
      </c>
      <c r="W47" s="158">
        <v>1</v>
      </c>
      <c r="X47" s="158">
        <v>1</v>
      </c>
      <c r="Y47" s="158">
        <v>1</v>
      </c>
      <c r="Z47" s="238"/>
      <c r="AA47" s="238"/>
      <c r="AB47" s="238"/>
      <c r="AC47" s="238"/>
      <c r="AD47" s="238"/>
      <c r="AE47" s="238"/>
      <c r="AF47" s="238"/>
      <c r="AG47" s="237"/>
      <c r="AH47" s="233"/>
      <c r="AI47" s="238"/>
      <c r="AJ47" s="238"/>
      <c r="AK47" s="238"/>
      <c r="AL47" s="238"/>
      <c r="AM47" s="238"/>
      <c r="AN47" s="238"/>
      <c r="AO47" s="238"/>
      <c r="AP47" s="237"/>
      <c r="AQ47" s="233"/>
      <c r="AR47" s="238"/>
      <c r="AS47" s="238"/>
      <c r="AT47" s="238"/>
      <c r="AU47" s="238"/>
      <c r="AV47" s="238"/>
      <c r="AW47" s="238"/>
      <c r="AX47" s="238"/>
      <c r="AY47" s="237"/>
      <c r="AZ47" s="233"/>
      <c r="BA47" s="238"/>
      <c r="BB47" s="238"/>
      <c r="BC47" s="238"/>
      <c r="BD47" s="238"/>
      <c r="BE47" s="238"/>
      <c r="BF47" s="238"/>
      <c r="BG47" s="238"/>
      <c r="BH47" s="237"/>
      <c r="BI47" s="237"/>
      <c r="BJ47" s="238"/>
      <c r="BK47" s="238"/>
      <c r="BL47" s="238"/>
      <c r="BM47" s="238"/>
      <c r="BN47" s="238"/>
      <c r="BO47" s="238"/>
      <c r="BP47" s="238"/>
      <c r="BQ47" s="237"/>
      <c r="BR47" s="233"/>
      <c r="BS47" s="249"/>
    </row>
    <row r="48" spans="1:71" ht="53.25" customHeight="1" x14ac:dyDescent="0.25">
      <c r="A48" s="239"/>
      <c r="B48" s="240"/>
      <c r="C48" s="241">
        <v>25</v>
      </c>
      <c r="D48" s="240" t="s">
        <v>1724</v>
      </c>
      <c r="E48" s="240" t="s">
        <v>1598</v>
      </c>
      <c r="F48" s="243">
        <v>0</v>
      </c>
      <c r="G48" s="243">
        <v>1</v>
      </c>
      <c r="H48" s="234" t="s">
        <v>455</v>
      </c>
      <c r="I48" s="243">
        <v>1</v>
      </c>
      <c r="J48" s="243">
        <v>1</v>
      </c>
      <c r="K48" s="243">
        <v>1</v>
      </c>
      <c r="L48" s="243">
        <v>1</v>
      </c>
      <c r="M48" s="145">
        <v>109</v>
      </c>
      <c r="N48" s="137" t="s">
        <v>1599</v>
      </c>
      <c r="O48" s="137" t="s">
        <v>1712</v>
      </c>
      <c r="P48" s="187" t="s">
        <v>1752</v>
      </c>
      <c r="Q48" s="158" t="s">
        <v>455</v>
      </c>
      <c r="R48" s="158" t="s">
        <v>1490</v>
      </c>
      <c r="S48" s="212">
        <v>0.15</v>
      </c>
      <c r="T48" s="158">
        <v>0</v>
      </c>
      <c r="U48" s="158">
        <v>12</v>
      </c>
      <c r="V48" s="158">
        <v>3</v>
      </c>
      <c r="W48" s="158" t="s">
        <v>1600</v>
      </c>
      <c r="X48" s="158" t="s">
        <v>1241</v>
      </c>
      <c r="Y48" s="158" t="s">
        <v>702</v>
      </c>
      <c r="Z48" s="238"/>
      <c r="AA48" s="238"/>
      <c r="AB48" s="238"/>
      <c r="AC48" s="238"/>
      <c r="AD48" s="238"/>
      <c r="AE48" s="238"/>
      <c r="AF48" s="238"/>
      <c r="AG48" s="237"/>
      <c r="AH48" s="233"/>
      <c r="AI48" s="238"/>
      <c r="AJ48" s="238"/>
      <c r="AK48" s="238"/>
      <c r="AL48" s="238"/>
      <c r="AM48" s="238"/>
      <c r="AN48" s="238"/>
      <c r="AO48" s="238"/>
      <c r="AP48" s="237"/>
      <c r="AQ48" s="233"/>
      <c r="AR48" s="238"/>
      <c r="AS48" s="238"/>
      <c r="AT48" s="238"/>
      <c r="AU48" s="238"/>
      <c r="AV48" s="238"/>
      <c r="AW48" s="238"/>
      <c r="AX48" s="238"/>
      <c r="AY48" s="237"/>
      <c r="AZ48" s="233"/>
      <c r="BA48" s="238"/>
      <c r="BB48" s="238"/>
      <c r="BC48" s="238"/>
      <c r="BD48" s="238"/>
      <c r="BE48" s="238"/>
      <c r="BF48" s="238"/>
      <c r="BG48" s="238"/>
      <c r="BH48" s="237"/>
      <c r="BI48" s="237"/>
      <c r="BJ48" s="238"/>
      <c r="BK48" s="238"/>
      <c r="BL48" s="238"/>
      <c r="BM48" s="238"/>
      <c r="BN48" s="238"/>
      <c r="BO48" s="238"/>
      <c r="BP48" s="238"/>
      <c r="BQ48" s="237"/>
      <c r="BR48" s="233"/>
      <c r="BS48" s="249"/>
    </row>
    <row r="49" spans="1:71" ht="87.75" customHeight="1" x14ac:dyDescent="0.25">
      <c r="A49" s="239"/>
      <c r="B49" s="240"/>
      <c r="C49" s="241"/>
      <c r="D49" s="240"/>
      <c r="E49" s="240"/>
      <c r="F49" s="245"/>
      <c r="G49" s="245"/>
      <c r="H49" s="236"/>
      <c r="I49" s="245"/>
      <c r="J49" s="245"/>
      <c r="K49" s="245"/>
      <c r="L49" s="245"/>
      <c r="M49" s="145">
        <v>110</v>
      </c>
      <c r="N49" s="137" t="s">
        <v>1711</v>
      </c>
      <c r="O49" s="137" t="s">
        <v>1713</v>
      </c>
      <c r="P49" s="187" t="s">
        <v>1752</v>
      </c>
      <c r="Q49" s="158" t="s">
        <v>455</v>
      </c>
      <c r="R49" s="158" t="s">
        <v>1490</v>
      </c>
      <c r="S49" s="212">
        <v>0.15</v>
      </c>
      <c r="T49" s="158">
        <v>0</v>
      </c>
      <c r="U49" s="158">
        <v>4</v>
      </c>
      <c r="V49" s="158">
        <v>4</v>
      </c>
      <c r="W49" s="158">
        <v>4</v>
      </c>
      <c r="X49" s="158">
        <v>4</v>
      </c>
      <c r="Y49" s="158">
        <v>4</v>
      </c>
      <c r="Z49" s="238"/>
      <c r="AA49" s="238"/>
      <c r="AB49" s="238"/>
      <c r="AC49" s="238"/>
      <c r="AD49" s="238"/>
      <c r="AE49" s="238"/>
      <c r="AF49" s="238"/>
      <c r="AG49" s="237"/>
      <c r="AH49" s="233"/>
      <c r="AI49" s="238"/>
      <c r="AJ49" s="238"/>
      <c r="AK49" s="238"/>
      <c r="AL49" s="238"/>
      <c r="AM49" s="238"/>
      <c r="AN49" s="238"/>
      <c r="AO49" s="238"/>
      <c r="AP49" s="237"/>
      <c r="AQ49" s="233"/>
      <c r="AR49" s="238"/>
      <c r="AS49" s="238"/>
      <c r="AT49" s="238"/>
      <c r="AU49" s="238"/>
      <c r="AV49" s="238"/>
      <c r="AW49" s="238"/>
      <c r="AX49" s="238"/>
      <c r="AY49" s="237"/>
      <c r="AZ49" s="233"/>
      <c r="BA49" s="238"/>
      <c r="BB49" s="238"/>
      <c r="BC49" s="238"/>
      <c r="BD49" s="238"/>
      <c r="BE49" s="238"/>
      <c r="BF49" s="238"/>
      <c r="BG49" s="238"/>
      <c r="BH49" s="237"/>
      <c r="BI49" s="237"/>
      <c r="BJ49" s="238"/>
      <c r="BK49" s="238"/>
      <c r="BL49" s="238"/>
      <c r="BM49" s="238"/>
      <c r="BN49" s="238"/>
      <c r="BO49" s="238"/>
      <c r="BP49" s="238"/>
      <c r="BQ49" s="237"/>
      <c r="BR49" s="233"/>
      <c r="BS49" s="249"/>
    </row>
    <row r="50" spans="1:71" ht="58.5" customHeight="1" x14ac:dyDescent="0.25">
      <c r="A50" s="239"/>
      <c r="B50" s="240"/>
      <c r="C50" s="145">
        <v>26</v>
      </c>
      <c r="D50" s="137" t="s">
        <v>1409</v>
      </c>
      <c r="E50" s="137" t="s">
        <v>1410</v>
      </c>
      <c r="F50" s="158">
        <v>0</v>
      </c>
      <c r="G50" s="158">
        <v>672</v>
      </c>
      <c r="H50" s="157" t="s">
        <v>455</v>
      </c>
      <c r="I50" s="157">
        <v>0</v>
      </c>
      <c r="J50" s="157">
        <v>160</v>
      </c>
      <c r="K50" s="157" t="s">
        <v>1521</v>
      </c>
      <c r="L50" s="157" t="s">
        <v>1522</v>
      </c>
      <c r="M50" s="145">
        <v>111</v>
      </c>
      <c r="N50" s="137" t="s">
        <v>1428</v>
      </c>
      <c r="O50" s="137" t="s">
        <v>1429</v>
      </c>
      <c r="P50" s="187" t="s">
        <v>1752</v>
      </c>
      <c r="Q50" s="158" t="s">
        <v>455</v>
      </c>
      <c r="R50" s="158">
        <v>4</v>
      </c>
      <c r="S50" s="212">
        <v>0.15</v>
      </c>
      <c r="T50" s="158">
        <v>0</v>
      </c>
      <c r="U50" s="117">
        <v>0.35</v>
      </c>
      <c r="V50" s="158">
        <v>0</v>
      </c>
      <c r="W50" s="117">
        <v>0.05</v>
      </c>
      <c r="X50" s="117">
        <v>0.25</v>
      </c>
      <c r="Y50" s="117">
        <v>0.35</v>
      </c>
      <c r="Z50" s="238"/>
      <c r="AA50" s="238"/>
      <c r="AB50" s="238"/>
      <c r="AC50" s="238"/>
      <c r="AD50" s="238"/>
      <c r="AE50" s="238"/>
      <c r="AF50" s="238"/>
      <c r="AG50" s="237"/>
      <c r="AH50" s="233"/>
      <c r="AI50" s="238"/>
      <c r="AJ50" s="238"/>
      <c r="AK50" s="238"/>
      <c r="AL50" s="238"/>
      <c r="AM50" s="238"/>
      <c r="AN50" s="238"/>
      <c r="AO50" s="238"/>
      <c r="AP50" s="237"/>
      <c r="AQ50" s="233"/>
      <c r="AR50" s="238"/>
      <c r="AS50" s="238"/>
      <c r="AT50" s="238"/>
      <c r="AU50" s="238"/>
      <c r="AV50" s="238"/>
      <c r="AW50" s="238"/>
      <c r="AX50" s="238"/>
      <c r="AY50" s="237"/>
      <c r="AZ50" s="233"/>
      <c r="BA50" s="238"/>
      <c r="BB50" s="238"/>
      <c r="BC50" s="238"/>
      <c r="BD50" s="238"/>
      <c r="BE50" s="238"/>
      <c r="BF50" s="238"/>
      <c r="BG50" s="238"/>
      <c r="BH50" s="237"/>
      <c r="BI50" s="237"/>
      <c r="BJ50" s="238"/>
      <c r="BK50" s="238"/>
      <c r="BL50" s="238"/>
      <c r="BM50" s="238"/>
      <c r="BN50" s="238"/>
      <c r="BO50" s="238"/>
      <c r="BP50" s="238"/>
      <c r="BQ50" s="237"/>
      <c r="BR50" s="233"/>
      <c r="BS50" s="249"/>
    </row>
    <row r="51" spans="1:71" ht="45" customHeight="1" x14ac:dyDescent="0.25">
      <c r="A51" s="239"/>
      <c r="B51" s="240" t="s">
        <v>1386</v>
      </c>
      <c r="C51" s="241">
        <v>27</v>
      </c>
      <c r="D51" s="240" t="s">
        <v>1411</v>
      </c>
      <c r="E51" s="240" t="s">
        <v>1714</v>
      </c>
      <c r="F51" s="243">
        <v>10</v>
      </c>
      <c r="G51" s="243" t="s">
        <v>1416</v>
      </c>
      <c r="H51" s="234" t="s">
        <v>455</v>
      </c>
      <c r="I51" s="234" t="s">
        <v>1523</v>
      </c>
      <c r="J51" s="234" t="s">
        <v>1524</v>
      </c>
      <c r="K51" s="234" t="s">
        <v>1525</v>
      </c>
      <c r="L51" s="234" t="s">
        <v>1526</v>
      </c>
      <c r="M51" s="145">
        <v>112</v>
      </c>
      <c r="N51" s="137" t="s">
        <v>403</v>
      </c>
      <c r="O51" s="137" t="s">
        <v>404</v>
      </c>
      <c r="P51" s="187" t="s">
        <v>1752</v>
      </c>
      <c r="Q51" s="158" t="s">
        <v>455</v>
      </c>
      <c r="R51" s="158">
        <v>4</v>
      </c>
      <c r="S51" s="212">
        <v>0.15</v>
      </c>
      <c r="T51" s="158">
        <v>1</v>
      </c>
      <c r="U51" s="46" t="s">
        <v>1601</v>
      </c>
      <c r="V51" s="167" t="s">
        <v>574</v>
      </c>
      <c r="W51" s="167" t="s">
        <v>575</v>
      </c>
      <c r="X51" s="167" t="s">
        <v>572</v>
      </c>
      <c r="Y51" s="167" t="s">
        <v>734</v>
      </c>
      <c r="Z51" s="238"/>
      <c r="AA51" s="238"/>
      <c r="AB51" s="238"/>
      <c r="AC51" s="238"/>
      <c r="AD51" s="238"/>
      <c r="AE51" s="238"/>
      <c r="AF51" s="238"/>
      <c r="AG51" s="237"/>
      <c r="AH51" s="233"/>
      <c r="AI51" s="238"/>
      <c r="AJ51" s="238"/>
      <c r="AK51" s="238"/>
      <c r="AL51" s="238"/>
      <c r="AM51" s="238"/>
      <c r="AN51" s="238"/>
      <c r="AO51" s="238"/>
      <c r="AP51" s="237"/>
      <c r="AQ51" s="233"/>
      <c r="AR51" s="238"/>
      <c r="AS51" s="238"/>
      <c r="AT51" s="238"/>
      <c r="AU51" s="238"/>
      <c r="AV51" s="238"/>
      <c r="AW51" s="238"/>
      <c r="AX51" s="238"/>
      <c r="AY51" s="237"/>
      <c r="AZ51" s="233"/>
      <c r="BA51" s="238"/>
      <c r="BB51" s="238"/>
      <c r="BC51" s="238"/>
      <c r="BD51" s="238"/>
      <c r="BE51" s="238"/>
      <c r="BF51" s="238"/>
      <c r="BG51" s="238"/>
      <c r="BH51" s="237"/>
      <c r="BI51" s="237"/>
      <c r="BJ51" s="238"/>
      <c r="BK51" s="238"/>
      <c r="BL51" s="238"/>
      <c r="BM51" s="238"/>
      <c r="BN51" s="238"/>
      <c r="BO51" s="238"/>
      <c r="BP51" s="238"/>
      <c r="BQ51" s="237"/>
      <c r="BR51" s="233"/>
      <c r="BS51" s="249"/>
    </row>
    <row r="52" spans="1:71" ht="60" customHeight="1" x14ac:dyDescent="0.25">
      <c r="A52" s="239"/>
      <c r="B52" s="240"/>
      <c r="C52" s="241"/>
      <c r="D52" s="240"/>
      <c r="E52" s="240"/>
      <c r="F52" s="244"/>
      <c r="G52" s="244"/>
      <c r="H52" s="250"/>
      <c r="I52" s="250"/>
      <c r="J52" s="250"/>
      <c r="K52" s="250"/>
      <c r="L52" s="250"/>
      <c r="M52" s="145">
        <v>113</v>
      </c>
      <c r="N52" s="137" t="s">
        <v>1492</v>
      </c>
      <c r="O52" s="137" t="s">
        <v>1317</v>
      </c>
      <c r="P52" s="187" t="s">
        <v>1752</v>
      </c>
      <c r="Q52" s="158" t="s">
        <v>455</v>
      </c>
      <c r="R52" s="158">
        <v>4</v>
      </c>
      <c r="S52" s="212">
        <v>0.05</v>
      </c>
      <c r="T52" s="158">
        <v>4</v>
      </c>
      <c r="U52" s="46" t="s">
        <v>708</v>
      </c>
      <c r="V52" s="46" t="s">
        <v>587</v>
      </c>
      <c r="W52" s="46" t="s">
        <v>1530</v>
      </c>
      <c r="X52" s="46" t="s">
        <v>1531</v>
      </c>
      <c r="Y52" s="46" t="s">
        <v>1532</v>
      </c>
      <c r="Z52" s="238"/>
      <c r="AA52" s="238"/>
      <c r="AB52" s="238"/>
      <c r="AC52" s="238"/>
      <c r="AD52" s="238"/>
      <c r="AE52" s="238"/>
      <c r="AF52" s="238"/>
      <c r="AG52" s="237"/>
      <c r="AH52" s="233"/>
      <c r="AI52" s="238"/>
      <c r="AJ52" s="238"/>
      <c r="AK52" s="238"/>
      <c r="AL52" s="238"/>
      <c r="AM52" s="238"/>
      <c r="AN52" s="238"/>
      <c r="AO52" s="238"/>
      <c r="AP52" s="237"/>
      <c r="AQ52" s="233"/>
      <c r="AR52" s="238"/>
      <c r="AS52" s="238"/>
      <c r="AT52" s="238"/>
      <c r="AU52" s="238"/>
      <c r="AV52" s="238"/>
      <c r="AW52" s="238"/>
      <c r="AX52" s="238"/>
      <c r="AY52" s="237"/>
      <c r="AZ52" s="233"/>
      <c r="BA52" s="238"/>
      <c r="BB52" s="238"/>
      <c r="BC52" s="238"/>
      <c r="BD52" s="238"/>
      <c r="BE52" s="238"/>
      <c r="BF52" s="238"/>
      <c r="BG52" s="238"/>
      <c r="BH52" s="237"/>
      <c r="BI52" s="237"/>
      <c r="BJ52" s="238"/>
      <c r="BK52" s="238"/>
      <c r="BL52" s="238"/>
      <c r="BM52" s="238"/>
      <c r="BN52" s="238"/>
      <c r="BO52" s="238"/>
      <c r="BP52" s="238"/>
      <c r="BQ52" s="237"/>
      <c r="BR52" s="233"/>
      <c r="BS52" s="249"/>
    </row>
    <row r="53" spans="1:71" ht="36" customHeight="1" x14ac:dyDescent="0.25">
      <c r="A53" s="239"/>
      <c r="B53" s="240"/>
      <c r="C53" s="241"/>
      <c r="D53" s="240"/>
      <c r="E53" s="240"/>
      <c r="F53" s="244"/>
      <c r="G53" s="244"/>
      <c r="H53" s="250"/>
      <c r="I53" s="250"/>
      <c r="J53" s="250"/>
      <c r="K53" s="250"/>
      <c r="L53" s="250"/>
      <c r="M53" s="145">
        <v>114</v>
      </c>
      <c r="N53" s="137" t="s">
        <v>1430</v>
      </c>
      <c r="O53" s="137" t="s">
        <v>1431</v>
      </c>
      <c r="P53" s="187" t="s">
        <v>1752</v>
      </c>
      <c r="Q53" s="158" t="s">
        <v>455</v>
      </c>
      <c r="R53" s="158" t="s">
        <v>1736</v>
      </c>
      <c r="S53" s="212">
        <v>0.15</v>
      </c>
      <c r="T53" s="158">
        <v>0</v>
      </c>
      <c r="U53" s="158">
        <v>52</v>
      </c>
      <c r="V53" s="169">
        <v>13</v>
      </c>
      <c r="W53" s="169" t="s">
        <v>684</v>
      </c>
      <c r="X53" s="169" t="s">
        <v>685</v>
      </c>
      <c r="Y53" s="169" t="s">
        <v>686</v>
      </c>
      <c r="Z53" s="238"/>
      <c r="AA53" s="238"/>
      <c r="AB53" s="238"/>
      <c r="AC53" s="238"/>
      <c r="AD53" s="238"/>
      <c r="AE53" s="238"/>
      <c r="AF53" s="238"/>
      <c r="AG53" s="237"/>
      <c r="AH53" s="233"/>
      <c r="AI53" s="238"/>
      <c r="AJ53" s="238"/>
      <c r="AK53" s="238"/>
      <c r="AL53" s="238"/>
      <c r="AM53" s="238"/>
      <c r="AN53" s="238"/>
      <c r="AO53" s="238"/>
      <c r="AP53" s="237"/>
      <c r="AQ53" s="233"/>
      <c r="AR53" s="238"/>
      <c r="AS53" s="238"/>
      <c r="AT53" s="238"/>
      <c r="AU53" s="238"/>
      <c r="AV53" s="238"/>
      <c r="AW53" s="238"/>
      <c r="AX53" s="238"/>
      <c r="AY53" s="237"/>
      <c r="AZ53" s="233"/>
      <c r="BA53" s="238"/>
      <c r="BB53" s="238"/>
      <c r="BC53" s="238"/>
      <c r="BD53" s="238"/>
      <c r="BE53" s="238"/>
      <c r="BF53" s="238"/>
      <c r="BG53" s="238"/>
      <c r="BH53" s="237"/>
      <c r="BI53" s="237"/>
      <c r="BJ53" s="238"/>
      <c r="BK53" s="238"/>
      <c r="BL53" s="238"/>
      <c r="BM53" s="238"/>
      <c r="BN53" s="238"/>
      <c r="BO53" s="238"/>
      <c r="BP53" s="238"/>
      <c r="BQ53" s="237"/>
      <c r="BR53" s="233"/>
      <c r="BS53" s="249"/>
    </row>
    <row r="54" spans="1:71" ht="45.75" customHeight="1" x14ac:dyDescent="0.25">
      <c r="A54" s="239"/>
      <c r="B54" s="240"/>
      <c r="C54" s="241"/>
      <c r="D54" s="240"/>
      <c r="E54" s="240"/>
      <c r="F54" s="244"/>
      <c r="G54" s="244"/>
      <c r="H54" s="250"/>
      <c r="I54" s="250"/>
      <c r="J54" s="250"/>
      <c r="K54" s="250"/>
      <c r="L54" s="250"/>
      <c r="M54" s="145">
        <v>115</v>
      </c>
      <c r="N54" s="137" t="s">
        <v>1432</v>
      </c>
      <c r="O54" s="137" t="s">
        <v>1433</v>
      </c>
      <c r="P54" s="187" t="s">
        <v>1752</v>
      </c>
      <c r="Q54" s="158" t="s">
        <v>455</v>
      </c>
      <c r="R54" s="158">
        <v>4</v>
      </c>
      <c r="S54" s="212">
        <v>0.15</v>
      </c>
      <c r="T54" s="158">
        <v>0</v>
      </c>
      <c r="U54" s="46">
        <v>80</v>
      </c>
      <c r="V54" s="158">
        <v>20</v>
      </c>
      <c r="W54" s="158" t="s">
        <v>550</v>
      </c>
      <c r="X54" s="158" t="s">
        <v>732</v>
      </c>
      <c r="Y54" s="158" t="s">
        <v>733</v>
      </c>
      <c r="Z54" s="238"/>
      <c r="AA54" s="238"/>
      <c r="AB54" s="238"/>
      <c r="AC54" s="238"/>
      <c r="AD54" s="238"/>
      <c r="AE54" s="238"/>
      <c r="AF54" s="238"/>
      <c r="AG54" s="237"/>
      <c r="AH54" s="233"/>
      <c r="AI54" s="238"/>
      <c r="AJ54" s="238"/>
      <c r="AK54" s="238"/>
      <c r="AL54" s="238"/>
      <c r="AM54" s="238"/>
      <c r="AN54" s="238"/>
      <c r="AO54" s="238"/>
      <c r="AP54" s="237"/>
      <c r="AQ54" s="233"/>
      <c r="AR54" s="238"/>
      <c r="AS54" s="238"/>
      <c r="AT54" s="238"/>
      <c r="AU54" s="238"/>
      <c r="AV54" s="238"/>
      <c r="AW54" s="238"/>
      <c r="AX54" s="238"/>
      <c r="AY54" s="237"/>
      <c r="AZ54" s="233"/>
      <c r="BA54" s="238"/>
      <c r="BB54" s="238"/>
      <c r="BC54" s="238"/>
      <c r="BD54" s="238"/>
      <c r="BE54" s="238"/>
      <c r="BF54" s="238"/>
      <c r="BG54" s="238"/>
      <c r="BH54" s="237"/>
      <c r="BI54" s="237"/>
      <c r="BJ54" s="238"/>
      <c r="BK54" s="238"/>
      <c r="BL54" s="238"/>
      <c r="BM54" s="238"/>
      <c r="BN54" s="238"/>
      <c r="BO54" s="238"/>
      <c r="BP54" s="238"/>
      <c r="BQ54" s="237"/>
      <c r="BR54" s="233"/>
      <c r="BS54" s="249"/>
    </row>
    <row r="55" spans="1:71" ht="36" x14ac:dyDescent="0.25">
      <c r="A55" s="239"/>
      <c r="B55" s="240"/>
      <c r="C55" s="241"/>
      <c r="D55" s="240"/>
      <c r="E55" s="240"/>
      <c r="F55" s="245"/>
      <c r="G55" s="245"/>
      <c r="H55" s="251"/>
      <c r="I55" s="251"/>
      <c r="J55" s="251"/>
      <c r="K55" s="251"/>
      <c r="L55" s="251"/>
      <c r="M55" s="145">
        <v>116</v>
      </c>
      <c r="N55" s="137" t="s">
        <v>1434</v>
      </c>
      <c r="O55" s="137" t="s">
        <v>1393</v>
      </c>
      <c r="P55" s="187" t="s">
        <v>1752</v>
      </c>
      <c r="Q55" s="158" t="s">
        <v>455</v>
      </c>
      <c r="R55" s="158">
        <v>4</v>
      </c>
      <c r="S55" s="212">
        <v>0.15</v>
      </c>
      <c r="T55" s="158">
        <v>1</v>
      </c>
      <c r="U55" s="46" t="s">
        <v>1295</v>
      </c>
      <c r="V55" s="158" t="s">
        <v>1533</v>
      </c>
      <c r="W55" s="158" t="s">
        <v>1533</v>
      </c>
      <c r="X55" s="158" t="s">
        <v>1534</v>
      </c>
      <c r="Y55" s="158" t="s">
        <v>1535</v>
      </c>
      <c r="Z55" s="238"/>
      <c r="AA55" s="238"/>
      <c r="AB55" s="238"/>
      <c r="AC55" s="238"/>
      <c r="AD55" s="238"/>
      <c r="AE55" s="238"/>
      <c r="AF55" s="238"/>
      <c r="AG55" s="237"/>
      <c r="AH55" s="233"/>
      <c r="AI55" s="238"/>
      <c r="AJ55" s="238"/>
      <c r="AK55" s="238"/>
      <c r="AL55" s="238"/>
      <c r="AM55" s="238"/>
      <c r="AN55" s="238"/>
      <c r="AO55" s="238"/>
      <c r="AP55" s="237"/>
      <c r="AQ55" s="233"/>
      <c r="AR55" s="238"/>
      <c r="AS55" s="238"/>
      <c r="AT55" s="238"/>
      <c r="AU55" s="238"/>
      <c r="AV55" s="238"/>
      <c r="AW55" s="238"/>
      <c r="AX55" s="238"/>
      <c r="AY55" s="237"/>
      <c r="AZ55" s="233"/>
      <c r="BA55" s="238"/>
      <c r="BB55" s="238"/>
      <c r="BC55" s="238"/>
      <c r="BD55" s="238"/>
      <c r="BE55" s="238"/>
      <c r="BF55" s="238"/>
      <c r="BG55" s="238"/>
      <c r="BH55" s="237"/>
      <c r="BI55" s="237"/>
      <c r="BJ55" s="238"/>
      <c r="BK55" s="238"/>
      <c r="BL55" s="238"/>
      <c r="BM55" s="238"/>
      <c r="BN55" s="238"/>
      <c r="BO55" s="238"/>
      <c r="BP55" s="238"/>
      <c r="BQ55" s="237"/>
      <c r="BR55" s="233"/>
      <c r="BS55" s="249"/>
    </row>
    <row r="56" spans="1:71" ht="36" customHeight="1" x14ac:dyDescent="0.25">
      <c r="A56" s="239"/>
      <c r="B56" s="240"/>
      <c r="C56" s="241">
        <v>28</v>
      </c>
      <c r="D56" s="240" t="s">
        <v>393</v>
      </c>
      <c r="E56" s="240" t="s">
        <v>243</v>
      </c>
      <c r="F56" s="252">
        <v>0</v>
      </c>
      <c r="G56" s="255">
        <v>1</v>
      </c>
      <c r="H56" s="234" t="s">
        <v>455</v>
      </c>
      <c r="I56" s="242">
        <v>0.1</v>
      </c>
      <c r="J56" s="242">
        <v>0.3</v>
      </c>
      <c r="K56" s="242">
        <v>0.6</v>
      </c>
      <c r="L56" s="242">
        <v>1</v>
      </c>
      <c r="M56" s="145">
        <v>117</v>
      </c>
      <c r="N56" s="137" t="s">
        <v>1435</v>
      </c>
      <c r="O56" s="137" t="s">
        <v>405</v>
      </c>
      <c r="P56" s="187" t="s">
        <v>1752</v>
      </c>
      <c r="Q56" s="158" t="s">
        <v>455</v>
      </c>
      <c r="R56" s="158">
        <v>4</v>
      </c>
      <c r="S56" s="212">
        <v>0.35</v>
      </c>
      <c r="T56" s="158">
        <v>0</v>
      </c>
      <c r="U56" s="158">
        <v>800</v>
      </c>
      <c r="V56" s="167">
        <v>200</v>
      </c>
      <c r="W56" s="167" t="s">
        <v>1536</v>
      </c>
      <c r="X56" s="167" t="s">
        <v>1537</v>
      </c>
      <c r="Y56" s="167" t="s">
        <v>1538</v>
      </c>
      <c r="Z56" s="238"/>
      <c r="AA56" s="238"/>
      <c r="AB56" s="238"/>
      <c r="AC56" s="238"/>
      <c r="AD56" s="238"/>
      <c r="AE56" s="238"/>
      <c r="AF56" s="238"/>
      <c r="AG56" s="237"/>
      <c r="AH56" s="233"/>
      <c r="AI56" s="238"/>
      <c r="AJ56" s="238"/>
      <c r="AK56" s="238"/>
      <c r="AL56" s="238"/>
      <c r="AM56" s="238"/>
      <c r="AN56" s="238"/>
      <c r="AO56" s="238"/>
      <c r="AP56" s="237"/>
      <c r="AQ56" s="233"/>
      <c r="AR56" s="238"/>
      <c r="AS56" s="238"/>
      <c r="AT56" s="238"/>
      <c r="AU56" s="238"/>
      <c r="AV56" s="238"/>
      <c r="AW56" s="238"/>
      <c r="AX56" s="238"/>
      <c r="AY56" s="237"/>
      <c r="AZ56" s="233"/>
      <c r="BA56" s="238"/>
      <c r="BB56" s="238"/>
      <c r="BC56" s="238"/>
      <c r="BD56" s="238"/>
      <c r="BE56" s="238"/>
      <c r="BF56" s="238"/>
      <c r="BG56" s="238"/>
      <c r="BH56" s="237"/>
      <c r="BI56" s="237"/>
      <c r="BJ56" s="238"/>
      <c r="BK56" s="238"/>
      <c r="BL56" s="238"/>
      <c r="BM56" s="238"/>
      <c r="BN56" s="238"/>
      <c r="BO56" s="238"/>
      <c r="BP56" s="238"/>
      <c r="BQ56" s="237"/>
      <c r="BR56" s="233"/>
      <c r="BS56" s="249"/>
    </row>
    <row r="57" spans="1:71" ht="36" customHeight="1" x14ac:dyDescent="0.25">
      <c r="A57" s="239"/>
      <c r="B57" s="240"/>
      <c r="C57" s="241"/>
      <c r="D57" s="240"/>
      <c r="E57" s="240"/>
      <c r="F57" s="253"/>
      <c r="G57" s="253"/>
      <c r="H57" s="250"/>
      <c r="I57" s="250"/>
      <c r="J57" s="250"/>
      <c r="K57" s="250"/>
      <c r="L57" s="250"/>
      <c r="M57" s="145">
        <v>118</v>
      </c>
      <c r="N57" s="137" t="s">
        <v>1436</v>
      </c>
      <c r="O57" s="137" t="s">
        <v>1318</v>
      </c>
      <c r="P57" s="187" t="s">
        <v>1752</v>
      </c>
      <c r="Q57" s="158" t="s">
        <v>455</v>
      </c>
      <c r="R57" s="158">
        <v>4</v>
      </c>
      <c r="S57" s="212">
        <v>0.05</v>
      </c>
      <c r="T57" s="118">
        <v>0</v>
      </c>
      <c r="U57" s="118">
        <v>40</v>
      </c>
      <c r="V57" s="167">
        <v>10</v>
      </c>
      <c r="W57" s="167" t="s">
        <v>735</v>
      </c>
      <c r="X57" s="167" t="s">
        <v>736</v>
      </c>
      <c r="Y57" s="167" t="s">
        <v>737</v>
      </c>
      <c r="Z57" s="238"/>
      <c r="AA57" s="238"/>
      <c r="AB57" s="238"/>
      <c r="AC57" s="238"/>
      <c r="AD57" s="238"/>
      <c r="AE57" s="238"/>
      <c r="AF57" s="238"/>
      <c r="AG57" s="237"/>
      <c r="AH57" s="233"/>
      <c r="AI57" s="238"/>
      <c r="AJ57" s="238"/>
      <c r="AK57" s="238"/>
      <c r="AL57" s="238"/>
      <c r="AM57" s="238"/>
      <c r="AN57" s="238"/>
      <c r="AO57" s="238"/>
      <c r="AP57" s="237"/>
      <c r="AQ57" s="233"/>
      <c r="AR57" s="238"/>
      <c r="AS57" s="238"/>
      <c r="AT57" s="238"/>
      <c r="AU57" s="238"/>
      <c r="AV57" s="238"/>
      <c r="AW57" s="238"/>
      <c r="AX57" s="238"/>
      <c r="AY57" s="237"/>
      <c r="AZ57" s="233"/>
      <c r="BA57" s="238"/>
      <c r="BB57" s="238"/>
      <c r="BC57" s="238"/>
      <c r="BD57" s="238"/>
      <c r="BE57" s="238"/>
      <c r="BF57" s="238"/>
      <c r="BG57" s="238"/>
      <c r="BH57" s="237"/>
      <c r="BI57" s="237"/>
      <c r="BJ57" s="238"/>
      <c r="BK57" s="238"/>
      <c r="BL57" s="238"/>
      <c r="BM57" s="238"/>
      <c r="BN57" s="238"/>
      <c r="BO57" s="238"/>
      <c r="BP57" s="238"/>
      <c r="BQ57" s="237"/>
      <c r="BR57" s="233"/>
      <c r="BS57" s="249"/>
    </row>
    <row r="58" spans="1:71" ht="45" x14ac:dyDescent="0.25">
      <c r="A58" s="239"/>
      <c r="B58" s="240"/>
      <c r="C58" s="241"/>
      <c r="D58" s="240"/>
      <c r="E58" s="240"/>
      <c r="F58" s="254"/>
      <c r="G58" s="254"/>
      <c r="H58" s="251"/>
      <c r="I58" s="251"/>
      <c r="J58" s="251"/>
      <c r="K58" s="251"/>
      <c r="L58" s="251"/>
      <c r="M58" s="145">
        <v>119</v>
      </c>
      <c r="N58" s="137" t="s">
        <v>406</v>
      </c>
      <c r="O58" s="137" t="s">
        <v>1319</v>
      </c>
      <c r="P58" s="187" t="s">
        <v>1752</v>
      </c>
      <c r="Q58" s="158" t="s">
        <v>456</v>
      </c>
      <c r="R58" s="158">
        <v>4</v>
      </c>
      <c r="S58" s="212">
        <v>0.15</v>
      </c>
      <c r="T58" s="118">
        <v>0</v>
      </c>
      <c r="U58" s="118">
        <v>8</v>
      </c>
      <c r="V58" s="167">
        <v>2</v>
      </c>
      <c r="W58" s="167" t="s">
        <v>738</v>
      </c>
      <c r="X58" s="167" t="s">
        <v>734</v>
      </c>
      <c r="Y58" s="167" t="s">
        <v>739</v>
      </c>
      <c r="Z58" s="238"/>
      <c r="AA58" s="238"/>
      <c r="AB58" s="238"/>
      <c r="AC58" s="238"/>
      <c r="AD58" s="238"/>
      <c r="AE58" s="238"/>
      <c r="AF58" s="238"/>
      <c r="AG58" s="237"/>
      <c r="AH58" s="233"/>
      <c r="AI58" s="238"/>
      <c r="AJ58" s="238"/>
      <c r="AK58" s="238"/>
      <c r="AL58" s="238"/>
      <c r="AM58" s="238"/>
      <c r="AN58" s="238"/>
      <c r="AO58" s="238"/>
      <c r="AP58" s="237"/>
      <c r="AQ58" s="233"/>
      <c r="AR58" s="238"/>
      <c r="AS58" s="238"/>
      <c r="AT58" s="238"/>
      <c r="AU58" s="238"/>
      <c r="AV58" s="238"/>
      <c r="AW58" s="238"/>
      <c r="AX58" s="238"/>
      <c r="AY58" s="237"/>
      <c r="AZ58" s="233"/>
      <c r="BA58" s="238"/>
      <c r="BB58" s="238"/>
      <c r="BC58" s="238"/>
      <c r="BD58" s="238"/>
      <c r="BE58" s="238"/>
      <c r="BF58" s="238"/>
      <c r="BG58" s="238"/>
      <c r="BH58" s="237"/>
      <c r="BI58" s="237"/>
      <c r="BJ58" s="238"/>
      <c r="BK58" s="238"/>
      <c r="BL58" s="238"/>
      <c r="BM58" s="238"/>
      <c r="BN58" s="238"/>
      <c r="BO58" s="238"/>
      <c r="BP58" s="238"/>
      <c r="BQ58" s="237"/>
      <c r="BR58" s="233"/>
      <c r="BS58" s="249"/>
    </row>
    <row r="59" spans="1:71" ht="55.5" customHeight="1" x14ac:dyDescent="0.25">
      <c r="A59" s="239"/>
      <c r="B59" s="240" t="s">
        <v>240</v>
      </c>
      <c r="C59" s="241">
        <v>29</v>
      </c>
      <c r="D59" s="240" t="s">
        <v>325</v>
      </c>
      <c r="E59" s="240" t="s">
        <v>394</v>
      </c>
      <c r="F59" s="243">
        <v>0</v>
      </c>
      <c r="G59" s="243">
        <v>13</v>
      </c>
      <c r="H59" s="234" t="s">
        <v>455</v>
      </c>
      <c r="I59" s="274">
        <v>2</v>
      </c>
      <c r="J59" s="274" t="s">
        <v>687</v>
      </c>
      <c r="K59" s="274" t="s">
        <v>688</v>
      </c>
      <c r="L59" s="274" t="s">
        <v>689</v>
      </c>
      <c r="M59" s="145">
        <v>120</v>
      </c>
      <c r="N59" s="137" t="s">
        <v>1394</v>
      </c>
      <c r="O59" s="137" t="s">
        <v>1320</v>
      </c>
      <c r="P59" s="187" t="s">
        <v>1752</v>
      </c>
      <c r="Q59" s="158" t="s">
        <v>455</v>
      </c>
      <c r="R59" s="158">
        <v>4</v>
      </c>
      <c r="S59" s="212">
        <v>0.05</v>
      </c>
      <c r="T59" s="158">
        <v>1</v>
      </c>
      <c r="U59" s="158" t="s">
        <v>740</v>
      </c>
      <c r="V59" s="167" t="s">
        <v>738</v>
      </c>
      <c r="W59" s="167" t="s">
        <v>707</v>
      </c>
      <c r="X59" s="167" t="s">
        <v>705</v>
      </c>
      <c r="Y59" s="167" t="s">
        <v>741</v>
      </c>
      <c r="Z59" s="238"/>
      <c r="AA59" s="238"/>
      <c r="AB59" s="238"/>
      <c r="AC59" s="238"/>
      <c r="AD59" s="238"/>
      <c r="AE59" s="238"/>
      <c r="AF59" s="238"/>
      <c r="AG59" s="237"/>
      <c r="AH59" s="233"/>
      <c r="AI59" s="238"/>
      <c r="AJ59" s="238"/>
      <c r="AK59" s="238"/>
      <c r="AL59" s="238"/>
      <c r="AM59" s="238"/>
      <c r="AN59" s="238"/>
      <c r="AO59" s="238"/>
      <c r="AP59" s="237"/>
      <c r="AQ59" s="233"/>
      <c r="AR59" s="238"/>
      <c r="AS59" s="238"/>
      <c r="AT59" s="238"/>
      <c r="AU59" s="238"/>
      <c r="AV59" s="238"/>
      <c r="AW59" s="238"/>
      <c r="AX59" s="238"/>
      <c r="AY59" s="237"/>
      <c r="AZ59" s="233"/>
      <c r="BA59" s="238"/>
      <c r="BB59" s="238"/>
      <c r="BC59" s="238"/>
      <c r="BD59" s="238"/>
      <c r="BE59" s="238"/>
      <c r="BF59" s="238"/>
      <c r="BG59" s="238"/>
      <c r="BH59" s="237"/>
      <c r="BI59" s="237"/>
      <c r="BJ59" s="238"/>
      <c r="BK59" s="238"/>
      <c r="BL59" s="238"/>
      <c r="BM59" s="238"/>
      <c r="BN59" s="238"/>
      <c r="BO59" s="238"/>
      <c r="BP59" s="238"/>
      <c r="BQ59" s="237"/>
      <c r="BR59" s="233"/>
      <c r="BS59" s="249"/>
    </row>
    <row r="60" spans="1:71" ht="35.25" customHeight="1" x14ac:dyDescent="0.25">
      <c r="A60" s="239"/>
      <c r="B60" s="240"/>
      <c r="C60" s="241"/>
      <c r="D60" s="240"/>
      <c r="E60" s="240"/>
      <c r="F60" s="244"/>
      <c r="G60" s="244"/>
      <c r="H60" s="250"/>
      <c r="I60" s="275"/>
      <c r="J60" s="275"/>
      <c r="K60" s="275"/>
      <c r="L60" s="275"/>
      <c r="M60" s="145">
        <v>121</v>
      </c>
      <c r="N60" s="137" t="s">
        <v>241</v>
      </c>
      <c r="O60" s="137" t="s">
        <v>341</v>
      </c>
      <c r="P60" s="187" t="s">
        <v>1752</v>
      </c>
      <c r="Q60" s="158" t="s">
        <v>455</v>
      </c>
      <c r="R60" s="158">
        <v>4</v>
      </c>
      <c r="S60" s="212">
        <v>0.15</v>
      </c>
      <c r="T60" s="117">
        <v>0.2</v>
      </c>
      <c r="U60" s="117">
        <v>0.8</v>
      </c>
      <c r="V60" s="170">
        <v>0.3</v>
      </c>
      <c r="W60" s="170">
        <v>0.4</v>
      </c>
      <c r="X60" s="170">
        <v>0.6</v>
      </c>
      <c r="Y60" s="170">
        <v>0.8</v>
      </c>
      <c r="Z60" s="238"/>
      <c r="AA60" s="238"/>
      <c r="AB60" s="238"/>
      <c r="AC60" s="238"/>
      <c r="AD60" s="238"/>
      <c r="AE60" s="238"/>
      <c r="AF60" s="238"/>
      <c r="AG60" s="237"/>
      <c r="AH60" s="233"/>
      <c r="AI60" s="238"/>
      <c r="AJ60" s="238"/>
      <c r="AK60" s="238"/>
      <c r="AL60" s="238"/>
      <c r="AM60" s="238"/>
      <c r="AN60" s="238"/>
      <c r="AO60" s="238"/>
      <c r="AP60" s="237"/>
      <c r="AQ60" s="233"/>
      <c r="AR60" s="238"/>
      <c r="AS60" s="238"/>
      <c r="AT60" s="238"/>
      <c r="AU60" s="238"/>
      <c r="AV60" s="238"/>
      <c r="AW60" s="238"/>
      <c r="AX60" s="238"/>
      <c r="AY60" s="237"/>
      <c r="AZ60" s="233"/>
      <c r="BA60" s="238"/>
      <c r="BB60" s="238"/>
      <c r="BC60" s="238"/>
      <c r="BD60" s="238"/>
      <c r="BE60" s="238"/>
      <c r="BF60" s="238"/>
      <c r="BG60" s="238"/>
      <c r="BH60" s="237"/>
      <c r="BI60" s="237"/>
      <c r="BJ60" s="238"/>
      <c r="BK60" s="238"/>
      <c r="BL60" s="238"/>
      <c r="BM60" s="238"/>
      <c r="BN60" s="238"/>
      <c r="BO60" s="238"/>
      <c r="BP60" s="238"/>
      <c r="BQ60" s="237"/>
      <c r="BR60" s="233"/>
      <c r="BS60" s="249"/>
    </row>
    <row r="61" spans="1:71" ht="30" customHeight="1" x14ac:dyDescent="0.25">
      <c r="A61" s="239"/>
      <c r="B61" s="240"/>
      <c r="C61" s="241"/>
      <c r="D61" s="240"/>
      <c r="E61" s="240"/>
      <c r="F61" s="245"/>
      <c r="G61" s="245"/>
      <c r="H61" s="251"/>
      <c r="I61" s="276"/>
      <c r="J61" s="276"/>
      <c r="K61" s="276"/>
      <c r="L61" s="276"/>
      <c r="M61" s="145">
        <v>122</v>
      </c>
      <c r="N61" s="137" t="s">
        <v>342</v>
      </c>
      <c r="O61" s="137" t="s">
        <v>1321</v>
      </c>
      <c r="P61" s="187" t="s">
        <v>1752</v>
      </c>
      <c r="Q61" s="158" t="s">
        <v>455</v>
      </c>
      <c r="R61" s="158">
        <v>4</v>
      </c>
      <c r="S61" s="212">
        <v>0.05</v>
      </c>
      <c r="T61" s="158">
        <v>0</v>
      </c>
      <c r="U61" s="158">
        <v>13</v>
      </c>
      <c r="V61" s="167">
        <v>3</v>
      </c>
      <c r="W61" s="167" t="s">
        <v>694</v>
      </c>
      <c r="X61" s="167" t="s">
        <v>701</v>
      </c>
      <c r="Y61" s="167" t="s">
        <v>689</v>
      </c>
      <c r="Z61" s="238"/>
      <c r="AA61" s="238"/>
      <c r="AB61" s="238"/>
      <c r="AC61" s="238"/>
      <c r="AD61" s="238"/>
      <c r="AE61" s="238"/>
      <c r="AF61" s="238"/>
      <c r="AG61" s="237"/>
      <c r="AH61" s="233"/>
      <c r="AI61" s="238"/>
      <c r="AJ61" s="238"/>
      <c r="AK61" s="238"/>
      <c r="AL61" s="238"/>
      <c r="AM61" s="238"/>
      <c r="AN61" s="238"/>
      <c r="AO61" s="238"/>
      <c r="AP61" s="237"/>
      <c r="AQ61" s="233"/>
      <c r="AR61" s="238"/>
      <c r="AS61" s="238"/>
      <c r="AT61" s="238"/>
      <c r="AU61" s="238"/>
      <c r="AV61" s="238"/>
      <c r="AW61" s="238"/>
      <c r="AX61" s="238"/>
      <c r="AY61" s="237"/>
      <c r="AZ61" s="233"/>
      <c r="BA61" s="238"/>
      <c r="BB61" s="238"/>
      <c r="BC61" s="238"/>
      <c r="BD61" s="238"/>
      <c r="BE61" s="238"/>
      <c r="BF61" s="238"/>
      <c r="BG61" s="238"/>
      <c r="BH61" s="237"/>
      <c r="BI61" s="237"/>
      <c r="BJ61" s="238"/>
      <c r="BK61" s="238"/>
      <c r="BL61" s="238"/>
      <c r="BM61" s="238"/>
      <c r="BN61" s="238"/>
      <c r="BO61" s="238"/>
      <c r="BP61" s="238"/>
      <c r="BQ61" s="237"/>
      <c r="BR61" s="233"/>
      <c r="BS61" s="249"/>
    </row>
    <row r="62" spans="1:71" ht="36" customHeight="1" x14ac:dyDescent="0.25">
      <c r="A62" s="239"/>
      <c r="B62" s="240" t="s">
        <v>389</v>
      </c>
      <c r="C62" s="241">
        <v>30</v>
      </c>
      <c r="D62" s="240" t="s">
        <v>1396</v>
      </c>
      <c r="E62" s="240" t="s">
        <v>243</v>
      </c>
      <c r="F62" s="246">
        <v>0.1</v>
      </c>
      <c r="G62" s="246">
        <v>0.5</v>
      </c>
      <c r="H62" s="234" t="s">
        <v>455</v>
      </c>
      <c r="I62" s="242">
        <v>0.15</v>
      </c>
      <c r="J62" s="242">
        <v>0.2</v>
      </c>
      <c r="K62" s="242">
        <v>0.35</v>
      </c>
      <c r="L62" s="242">
        <v>0.5</v>
      </c>
      <c r="M62" s="145">
        <v>123</v>
      </c>
      <c r="N62" s="137" t="s">
        <v>1715</v>
      </c>
      <c r="O62" s="137" t="s">
        <v>1322</v>
      </c>
      <c r="P62" s="187" t="s">
        <v>1752</v>
      </c>
      <c r="Q62" s="158" t="s">
        <v>455</v>
      </c>
      <c r="R62" s="158" t="s">
        <v>1490</v>
      </c>
      <c r="S62" s="212">
        <v>0.05</v>
      </c>
      <c r="T62" s="46">
        <v>0.01</v>
      </c>
      <c r="U62" s="46">
        <v>0.6</v>
      </c>
      <c r="V62" s="158">
        <v>1</v>
      </c>
      <c r="W62" s="158">
        <v>1</v>
      </c>
      <c r="X62" s="158">
        <v>1</v>
      </c>
      <c r="Y62" s="158">
        <v>1</v>
      </c>
      <c r="Z62" s="238"/>
      <c r="AA62" s="238"/>
      <c r="AB62" s="238"/>
      <c r="AC62" s="238"/>
      <c r="AD62" s="238"/>
      <c r="AE62" s="238"/>
      <c r="AF62" s="238"/>
      <c r="AG62" s="237"/>
      <c r="AH62" s="233"/>
      <c r="AI62" s="238"/>
      <c r="AJ62" s="238"/>
      <c r="AK62" s="238"/>
      <c r="AL62" s="238"/>
      <c r="AM62" s="238"/>
      <c r="AN62" s="238"/>
      <c r="AO62" s="238"/>
      <c r="AP62" s="237"/>
      <c r="AQ62" s="233"/>
      <c r="AR62" s="238"/>
      <c r="AS62" s="238"/>
      <c r="AT62" s="238"/>
      <c r="AU62" s="238"/>
      <c r="AV62" s="238"/>
      <c r="AW62" s="238"/>
      <c r="AX62" s="238"/>
      <c r="AY62" s="237"/>
      <c r="AZ62" s="233"/>
      <c r="BA62" s="238"/>
      <c r="BB62" s="238"/>
      <c r="BC62" s="238"/>
      <c r="BD62" s="238"/>
      <c r="BE62" s="238"/>
      <c r="BF62" s="238"/>
      <c r="BG62" s="238"/>
      <c r="BH62" s="237"/>
      <c r="BI62" s="237"/>
      <c r="BJ62" s="238"/>
      <c r="BK62" s="238"/>
      <c r="BL62" s="238"/>
      <c r="BM62" s="238"/>
      <c r="BN62" s="238"/>
      <c r="BO62" s="238"/>
      <c r="BP62" s="238"/>
      <c r="BQ62" s="237"/>
      <c r="BR62" s="233"/>
      <c r="BS62" s="249"/>
    </row>
    <row r="63" spans="1:71" ht="39" customHeight="1" x14ac:dyDescent="0.25">
      <c r="A63" s="239"/>
      <c r="B63" s="240"/>
      <c r="C63" s="241"/>
      <c r="D63" s="240"/>
      <c r="E63" s="279"/>
      <c r="F63" s="248"/>
      <c r="G63" s="248"/>
      <c r="H63" s="251"/>
      <c r="I63" s="251"/>
      <c r="J63" s="251"/>
      <c r="K63" s="251"/>
      <c r="L63" s="251"/>
      <c r="M63" s="145">
        <v>124</v>
      </c>
      <c r="N63" s="137" t="s">
        <v>1437</v>
      </c>
      <c r="O63" s="137" t="s">
        <v>1493</v>
      </c>
      <c r="P63" s="187" t="s">
        <v>1752</v>
      </c>
      <c r="Q63" s="158" t="s">
        <v>455</v>
      </c>
      <c r="R63" s="158" t="s">
        <v>1490</v>
      </c>
      <c r="S63" s="212">
        <v>0.25</v>
      </c>
      <c r="T63" s="117">
        <v>0.2</v>
      </c>
      <c r="U63" s="117">
        <v>1</v>
      </c>
      <c r="V63" s="117">
        <v>0.3</v>
      </c>
      <c r="W63" s="117">
        <v>0.4</v>
      </c>
      <c r="X63" s="117">
        <v>0.6</v>
      </c>
      <c r="Y63" s="117">
        <v>1</v>
      </c>
      <c r="Z63" s="238"/>
      <c r="AA63" s="238"/>
      <c r="AB63" s="238"/>
      <c r="AC63" s="238"/>
      <c r="AD63" s="238"/>
      <c r="AE63" s="238"/>
      <c r="AF63" s="238"/>
      <c r="AG63" s="237"/>
      <c r="AH63" s="233"/>
      <c r="AI63" s="238"/>
      <c r="AJ63" s="238"/>
      <c r="AK63" s="238"/>
      <c r="AL63" s="238"/>
      <c r="AM63" s="238"/>
      <c r="AN63" s="238"/>
      <c r="AO63" s="238"/>
      <c r="AP63" s="237"/>
      <c r="AQ63" s="233"/>
      <c r="AR63" s="238"/>
      <c r="AS63" s="238"/>
      <c r="AT63" s="238"/>
      <c r="AU63" s="238"/>
      <c r="AV63" s="238"/>
      <c r="AW63" s="238"/>
      <c r="AX63" s="238"/>
      <c r="AY63" s="237"/>
      <c r="AZ63" s="233"/>
      <c r="BA63" s="238"/>
      <c r="BB63" s="238"/>
      <c r="BC63" s="238"/>
      <c r="BD63" s="238"/>
      <c r="BE63" s="238"/>
      <c r="BF63" s="238"/>
      <c r="BG63" s="238"/>
      <c r="BH63" s="237"/>
      <c r="BI63" s="237"/>
      <c r="BJ63" s="238"/>
      <c r="BK63" s="238"/>
      <c r="BL63" s="238"/>
      <c r="BM63" s="238"/>
      <c r="BN63" s="238"/>
      <c r="BO63" s="238"/>
      <c r="BP63" s="238"/>
      <c r="BQ63" s="237"/>
      <c r="BR63" s="233"/>
      <c r="BS63" s="249"/>
    </row>
    <row r="64" spans="1:71" ht="59.25" customHeight="1" x14ac:dyDescent="0.25">
      <c r="A64" s="239"/>
      <c r="B64" s="240"/>
      <c r="C64" s="145">
        <v>31</v>
      </c>
      <c r="D64" s="137" t="s">
        <v>1397</v>
      </c>
      <c r="E64" s="137" t="s">
        <v>243</v>
      </c>
      <c r="F64" s="117">
        <v>0.4</v>
      </c>
      <c r="G64" s="117">
        <v>0.8</v>
      </c>
      <c r="H64" s="157" t="s">
        <v>455</v>
      </c>
      <c r="I64" s="49">
        <v>0.45</v>
      </c>
      <c r="J64" s="49">
        <v>0.55000000000000004</v>
      </c>
      <c r="K64" s="49">
        <v>0.65</v>
      </c>
      <c r="L64" s="49">
        <v>0.8</v>
      </c>
      <c r="M64" s="145">
        <v>125</v>
      </c>
      <c r="N64" s="137" t="s">
        <v>1438</v>
      </c>
      <c r="O64" s="137" t="s">
        <v>340</v>
      </c>
      <c r="P64" s="187" t="s">
        <v>1752</v>
      </c>
      <c r="Q64" s="158" t="s">
        <v>455</v>
      </c>
      <c r="R64" s="158" t="s">
        <v>1490</v>
      </c>
      <c r="S64" s="212">
        <v>0.25</v>
      </c>
      <c r="T64" s="117">
        <v>0.2</v>
      </c>
      <c r="U64" s="117">
        <v>1</v>
      </c>
      <c r="V64" s="117">
        <v>0.3</v>
      </c>
      <c r="W64" s="117">
        <v>0.4</v>
      </c>
      <c r="X64" s="117">
        <v>0.6</v>
      </c>
      <c r="Y64" s="117">
        <v>1</v>
      </c>
      <c r="Z64" s="238"/>
      <c r="AA64" s="238"/>
      <c r="AB64" s="238"/>
      <c r="AC64" s="238"/>
      <c r="AD64" s="238"/>
      <c r="AE64" s="238"/>
      <c r="AF64" s="238"/>
      <c r="AG64" s="237"/>
      <c r="AH64" s="233"/>
      <c r="AI64" s="238"/>
      <c r="AJ64" s="238"/>
      <c r="AK64" s="238"/>
      <c r="AL64" s="238"/>
      <c r="AM64" s="238"/>
      <c r="AN64" s="238"/>
      <c r="AO64" s="238"/>
      <c r="AP64" s="237"/>
      <c r="AQ64" s="233"/>
      <c r="AR64" s="238"/>
      <c r="AS64" s="238"/>
      <c r="AT64" s="238"/>
      <c r="AU64" s="238"/>
      <c r="AV64" s="238"/>
      <c r="AW64" s="238"/>
      <c r="AX64" s="238"/>
      <c r="AY64" s="237"/>
      <c r="AZ64" s="233"/>
      <c r="BA64" s="238"/>
      <c r="BB64" s="238"/>
      <c r="BC64" s="238"/>
      <c r="BD64" s="238"/>
      <c r="BE64" s="238"/>
      <c r="BF64" s="238"/>
      <c r="BG64" s="238"/>
      <c r="BH64" s="237"/>
      <c r="BI64" s="237"/>
      <c r="BJ64" s="238"/>
      <c r="BK64" s="238"/>
      <c r="BL64" s="238"/>
      <c r="BM64" s="238"/>
      <c r="BN64" s="238"/>
      <c r="BO64" s="238"/>
      <c r="BP64" s="238"/>
      <c r="BQ64" s="237"/>
      <c r="BR64" s="233"/>
      <c r="BS64" s="249"/>
    </row>
    <row r="65" spans="1:71" ht="39" customHeight="1" x14ac:dyDescent="0.25">
      <c r="A65" s="239"/>
      <c r="B65" s="240" t="s">
        <v>390</v>
      </c>
      <c r="C65" s="241">
        <v>32</v>
      </c>
      <c r="D65" s="240" t="s">
        <v>1412</v>
      </c>
      <c r="E65" s="137" t="s">
        <v>1494</v>
      </c>
      <c r="F65" s="158">
        <v>0</v>
      </c>
      <c r="G65" s="117">
        <v>0.8</v>
      </c>
      <c r="H65" s="157" t="s">
        <v>455</v>
      </c>
      <c r="I65" s="49">
        <v>0.15</v>
      </c>
      <c r="J65" s="49">
        <v>0.3</v>
      </c>
      <c r="K65" s="49">
        <v>0.55000000000000004</v>
      </c>
      <c r="L65" s="49">
        <v>0.8</v>
      </c>
      <c r="M65" s="145">
        <v>126</v>
      </c>
      <c r="N65" s="137" t="s">
        <v>1439</v>
      </c>
      <c r="O65" s="137" t="s">
        <v>1440</v>
      </c>
      <c r="P65" s="187" t="s">
        <v>1752</v>
      </c>
      <c r="Q65" s="158" t="s">
        <v>455</v>
      </c>
      <c r="R65" s="158" t="s">
        <v>1491</v>
      </c>
      <c r="S65" s="212">
        <v>0.25</v>
      </c>
      <c r="T65" s="158">
        <v>0</v>
      </c>
      <c r="U65" s="158">
        <v>8</v>
      </c>
      <c r="V65" s="158">
        <v>2</v>
      </c>
      <c r="W65" s="117" t="s">
        <v>738</v>
      </c>
      <c r="X65" s="117" t="s">
        <v>734</v>
      </c>
      <c r="Y65" s="117" t="s">
        <v>739</v>
      </c>
      <c r="Z65" s="238"/>
      <c r="AA65" s="238"/>
      <c r="AB65" s="238"/>
      <c r="AC65" s="238"/>
      <c r="AD65" s="238"/>
      <c r="AE65" s="238"/>
      <c r="AF65" s="238"/>
      <c r="AG65" s="237"/>
      <c r="AH65" s="233"/>
      <c r="AI65" s="238"/>
      <c r="AJ65" s="238"/>
      <c r="AK65" s="238"/>
      <c r="AL65" s="238"/>
      <c r="AM65" s="238"/>
      <c r="AN65" s="238"/>
      <c r="AO65" s="238"/>
      <c r="AP65" s="237"/>
      <c r="AQ65" s="233"/>
      <c r="AR65" s="238"/>
      <c r="AS65" s="238"/>
      <c r="AT65" s="238"/>
      <c r="AU65" s="238"/>
      <c r="AV65" s="238"/>
      <c r="AW65" s="238"/>
      <c r="AX65" s="238"/>
      <c r="AY65" s="237"/>
      <c r="AZ65" s="233"/>
      <c r="BA65" s="238"/>
      <c r="BB65" s="238"/>
      <c r="BC65" s="238"/>
      <c r="BD65" s="238"/>
      <c r="BE65" s="238"/>
      <c r="BF65" s="238"/>
      <c r="BG65" s="238"/>
      <c r="BH65" s="237"/>
      <c r="BI65" s="237"/>
      <c r="BJ65" s="238"/>
      <c r="BK65" s="238"/>
      <c r="BL65" s="238"/>
      <c r="BM65" s="238"/>
      <c r="BN65" s="238"/>
      <c r="BO65" s="238"/>
      <c r="BP65" s="238"/>
      <c r="BQ65" s="237"/>
      <c r="BR65" s="233"/>
      <c r="BS65" s="249"/>
    </row>
    <row r="66" spans="1:71" ht="56.25" customHeight="1" x14ac:dyDescent="0.25">
      <c r="A66" s="239"/>
      <c r="B66" s="240"/>
      <c r="C66" s="241"/>
      <c r="D66" s="240"/>
      <c r="E66" s="137" t="s">
        <v>1413</v>
      </c>
      <c r="F66" s="158">
        <v>0</v>
      </c>
      <c r="G66" s="173">
        <v>300</v>
      </c>
      <c r="H66" s="157" t="s">
        <v>455</v>
      </c>
      <c r="I66" s="157">
        <v>0</v>
      </c>
      <c r="J66" s="157">
        <v>100</v>
      </c>
      <c r="K66" s="157" t="s">
        <v>1589</v>
      </c>
      <c r="L66" s="157" t="s">
        <v>1590</v>
      </c>
      <c r="M66" s="145">
        <v>127</v>
      </c>
      <c r="N66" s="149" t="s">
        <v>1441</v>
      </c>
      <c r="O66" s="125" t="s">
        <v>1393</v>
      </c>
      <c r="P66" s="187" t="s">
        <v>1752</v>
      </c>
      <c r="Q66" s="158" t="s">
        <v>455</v>
      </c>
      <c r="R66" s="158" t="s">
        <v>1491</v>
      </c>
      <c r="S66" s="212">
        <v>0.35</v>
      </c>
      <c r="T66" s="158">
        <v>0</v>
      </c>
      <c r="U66" s="158">
        <v>4</v>
      </c>
      <c r="V66" s="158">
        <v>1</v>
      </c>
      <c r="W66" s="117" t="s">
        <v>691</v>
      </c>
      <c r="X66" s="117" t="s">
        <v>692</v>
      </c>
      <c r="Y66" s="117" t="s">
        <v>704</v>
      </c>
      <c r="Z66" s="238"/>
      <c r="AA66" s="238"/>
      <c r="AB66" s="238"/>
      <c r="AC66" s="238"/>
      <c r="AD66" s="238"/>
      <c r="AE66" s="238"/>
      <c r="AF66" s="238"/>
      <c r="AG66" s="237"/>
      <c r="AH66" s="233"/>
      <c r="AI66" s="238"/>
      <c r="AJ66" s="238"/>
      <c r="AK66" s="238"/>
      <c r="AL66" s="238"/>
      <c r="AM66" s="238"/>
      <c r="AN66" s="238"/>
      <c r="AO66" s="238"/>
      <c r="AP66" s="237"/>
      <c r="AQ66" s="233"/>
      <c r="AR66" s="238"/>
      <c r="AS66" s="238"/>
      <c r="AT66" s="238"/>
      <c r="AU66" s="238"/>
      <c r="AV66" s="238"/>
      <c r="AW66" s="238"/>
      <c r="AX66" s="238"/>
      <c r="AY66" s="237"/>
      <c r="AZ66" s="233"/>
      <c r="BA66" s="238"/>
      <c r="BB66" s="238"/>
      <c r="BC66" s="238"/>
      <c r="BD66" s="238"/>
      <c r="BE66" s="238"/>
      <c r="BF66" s="238"/>
      <c r="BG66" s="238"/>
      <c r="BH66" s="237"/>
      <c r="BI66" s="237"/>
      <c r="BJ66" s="238"/>
      <c r="BK66" s="238"/>
      <c r="BL66" s="238"/>
      <c r="BM66" s="238"/>
      <c r="BN66" s="238"/>
      <c r="BO66" s="238"/>
      <c r="BP66" s="238"/>
      <c r="BQ66" s="237"/>
      <c r="BR66" s="233"/>
      <c r="BS66" s="249"/>
    </row>
    <row r="67" spans="1:71" ht="60" customHeight="1" x14ac:dyDescent="0.25">
      <c r="A67" s="239" t="s">
        <v>1445</v>
      </c>
      <c r="B67" s="240" t="s">
        <v>1602</v>
      </c>
      <c r="C67" s="241">
        <v>33</v>
      </c>
      <c r="D67" s="240" t="s">
        <v>1603</v>
      </c>
      <c r="E67" s="240" t="s">
        <v>1604</v>
      </c>
      <c r="F67" s="243" t="s">
        <v>1605</v>
      </c>
      <c r="G67" s="243" t="s">
        <v>1606</v>
      </c>
      <c r="H67" s="234" t="s">
        <v>455</v>
      </c>
      <c r="I67" s="243" t="s">
        <v>1607</v>
      </c>
      <c r="J67" s="243" t="s">
        <v>1608</v>
      </c>
      <c r="K67" s="243" t="s">
        <v>1609</v>
      </c>
      <c r="L67" s="243" t="s">
        <v>1606</v>
      </c>
      <c r="M67" s="145">
        <v>128</v>
      </c>
      <c r="N67" s="137" t="s">
        <v>1725</v>
      </c>
      <c r="O67" s="137" t="s">
        <v>1610</v>
      </c>
      <c r="P67" s="187" t="s">
        <v>1752</v>
      </c>
      <c r="Q67" s="158" t="s">
        <v>455</v>
      </c>
      <c r="R67" s="158" t="s">
        <v>1733</v>
      </c>
      <c r="S67" s="212">
        <v>0.15</v>
      </c>
      <c r="T67" s="158">
        <v>0</v>
      </c>
      <c r="U67" s="158">
        <v>850</v>
      </c>
      <c r="V67" s="158">
        <v>100</v>
      </c>
      <c r="W67" s="158" t="s">
        <v>1611</v>
      </c>
      <c r="X67" s="158" t="s">
        <v>1612</v>
      </c>
      <c r="Y67" s="158" t="s">
        <v>1613</v>
      </c>
      <c r="Z67" s="238">
        <v>20000000</v>
      </c>
      <c r="AA67" s="238"/>
      <c r="AB67" s="238"/>
      <c r="AC67" s="238">
        <v>20000000</v>
      </c>
      <c r="AD67" s="238"/>
      <c r="AE67" s="238"/>
      <c r="AF67" s="238"/>
      <c r="AG67" s="237"/>
      <c r="AH67" s="233"/>
      <c r="AI67" s="238">
        <v>5000000</v>
      </c>
      <c r="AJ67" s="238"/>
      <c r="AK67" s="238"/>
      <c r="AL67" s="238">
        <v>5000000</v>
      </c>
      <c r="AM67" s="238"/>
      <c r="AN67" s="238"/>
      <c r="AO67" s="238"/>
      <c r="AP67" s="237"/>
      <c r="AQ67" s="237"/>
      <c r="AR67" s="238">
        <v>5000000</v>
      </c>
      <c r="AS67" s="238"/>
      <c r="AT67" s="238"/>
      <c r="AU67" s="238">
        <v>5000000</v>
      </c>
      <c r="AV67" s="238"/>
      <c r="AW67" s="238"/>
      <c r="AX67" s="238"/>
      <c r="AY67" s="237"/>
      <c r="AZ67" s="233"/>
      <c r="BA67" s="238">
        <v>5000000</v>
      </c>
      <c r="BB67" s="238"/>
      <c r="BC67" s="238"/>
      <c r="BD67" s="238">
        <v>5000000</v>
      </c>
      <c r="BE67" s="238"/>
      <c r="BF67" s="238"/>
      <c r="BG67" s="238"/>
      <c r="BH67" s="237"/>
      <c r="BI67" s="237"/>
      <c r="BJ67" s="238">
        <v>5000000</v>
      </c>
      <c r="BK67" s="238"/>
      <c r="BL67" s="238"/>
      <c r="BM67" s="238">
        <v>5000000</v>
      </c>
      <c r="BN67" s="238"/>
      <c r="BO67" s="238"/>
      <c r="BP67" s="238"/>
      <c r="BQ67" s="237"/>
      <c r="BR67" s="233"/>
      <c r="BS67" s="249"/>
    </row>
    <row r="68" spans="1:71" ht="72" x14ac:dyDescent="0.25">
      <c r="A68" s="239"/>
      <c r="B68" s="240"/>
      <c r="C68" s="241"/>
      <c r="D68" s="240"/>
      <c r="E68" s="240"/>
      <c r="F68" s="244"/>
      <c r="G68" s="244"/>
      <c r="H68" s="235"/>
      <c r="I68" s="244"/>
      <c r="J68" s="244"/>
      <c r="K68" s="244"/>
      <c r="L68" s="244"/>
      <c r="M68" s="145">
        <v>129</v>
      </c>
      <c r="N68" s="137" t="s">
        <v>1614</v>
      </c>
      <c r="O68" s="137" t="s">
        <v>1615</v>
      </c>
      <c r="P68" s="187" t="s">
        <v>1752</v>
      </c>
      <c r="Q68" s="158" t="s">
        <v>455</v>
      </c>
      <c r="R68" s="158" t="s">
        <v>1733</v>
      </c>
      <c r="S68" s="212">
        <v>0.15</v>
      </c>
      <c r="T68" s="158">
        <v>0</v>
      </c>
      <c r="U68" s="158">
        <v>24</v>
      </c>
      <c r="V68" s="158">
        <v>6</v>
      </c>
      <c r="W68" s="158" t="s">
        <v>697</v>
      </c>
      <c r="X68" s="158" t="s">
        <v>698</v>
      </c>
      <c r="Y68" s="158" t="s">
        <v>699</v>
      </c>
      <c r="Z68" s="238"/>
      <c r="AA68" s="238"/>
      <c r="AB68" s="238"/>
      <c r="AC68" s="238"/>
      <c r="AD68" s="238"/>
      <c r="AE68" s="238"/>
      <c r="AF68" s="238"/>
      <c r="AG68" s="237"/>
      <c r="AH68" s="233"/>
      <c r="AI68" s="238"/>
      <c r="AJ68" s="238"/>
      <c r="AK68" s="238"/>
      <c r="AL68" s="238"/>
      <c r="AM68" s="238"/>
      <c r="AN68" s="238"/>
      <c r="AO68" s="238"/>
      <c r="AP68" s="237"/>
      <c r="AQ68" s="237"/>
      <c r="AR68" s="238"/>
      <c r="AS68" s="238"/>
      <c r="AT68" s="238"/>
      <c r="AU68" s="238"/>
      <c r="AV68" s="238"/>
      <c r="AW68" s="238"/>
      <c r="AX68" s="238"/>
      <c r="AY68" s="237"/>
      <c r="AZ68" s="233"/>
      <c r="BA68" s="238"/>
      <c r="BB68" s="238"/>
      <c r="BC68" s="238"/>
      <c r="BD68" s="238"/>
      <c r="BE68" s="238"/>
      <c r="BF68" s="238"/>
      <c r="BG68" s="238"/>
      <c r="BH68" s="237"/>
      <c r="BI68" s="237"/>
      <c r="BJ68" s="238"/>
      <c r="BK68" s="238"/>
      <c r="BL68" s="238"/>
      <c r="BM68" s="238"/>
      <c r="BN68" s="238"/>
      <c r="BO68" s="238"/>
      <c r="BP68" s="238"/>
      <c r="BQ68" s="237"/>
      <c r="BR68" s="233"/>
      <c r="BS68" s="249"/>
    </row>
    <row r="69" spans="1:71" ht="72" x14ac:dyDescent="0.25">
      <c r="A69" s="239"/>
      <c r="B69" s="240"/>
      <c r="C69" s="241"/>
      <c r="D69" s="240"/>
      <c r="E69" s="240"/>
      <c r="F69" s="244"/>
      <c r="G69" s="244"/>
      <c r="H69" s="235"/>
      <c r="I69" s="244"/>
      <c r="J69" s="244"/>
      <c r="K69" s="244"/>
      <c r="L69" s="244"/>
      <c r="M69" s="145">
        <v>130</v>
      </c>
      <c r="N69" s="137" t="s">
        <v>1616</v>
      </c>
      <c r="O69" s="137" t="s">
        <v>1617</v>
      </c>
      <c r="P69" s="187" t="s">
        <v>1752</v>
      </c>
      <c r="Q69" s="158" t="s">
        <v>455</v>
      </c>
      <c r="R69" s="158" t="s">
        <v>1734</v>
      </c>
      <c r="S69" s="212">
        <v>0.05</v>
      </c>
      <c r="T69" s="158">
        <v>0</v>
      </c>
      <c r="U69" s="158">
        <v>234</v>
      </c>
      <c r="V69" s="158">
        <v>2</v>
      </c>
      <c r="W69" s="157" t="s">
        <v>1618</v>
      </c>
      <c r="X69" s="157" t="s">
        <v>1619</v>
      </c>
      <c r="Y69" s="157" t="s">
        <v>1543</v>
      </c>
      <c r="Z69" s="238"/>
      <c r="AA69" s="238"/>
      <c r="AB69" s="238"/>
      <c r="AC69" s="238"/>
      <c r="AD69" s="238"/>
      <c r="AE69" s="238"/>
      <c r="AF69" s="238"/>
      <c r="AG69" s="237"/>
      <c r="AH69" s="233"/>
      <c r="AI69" s="238"/>
      <c r="AJ69" s="238"/>
      <c r="AK69" s="238"/>
      <c r="AL69" s="238"/>
      <c r="AM69" s="238"/>
      <c r="AN69" s="238"/>
      <c r="AO69" s="238"/>
      <c r="AP69" s="237"/>
      <c r="AQ69" s="237"/>
      <c r="AR69" s="238"/>
      <c r="AS69" s="238"/>
      <c r="AT69" s="238"/>
      <c r="AU69" s="238"/>
      <c r="AV69" s="238"/>
      <c r="AW69" s="238"/>
      <c r="AX69" s="238"/>
      <c r="AY69" s="237"/>
      <c r="AZ69" s="233"/>
      <c r="BA69" s="238"/>
      <c r="BB69" s="238"/>
      <c r="BC69" s="238"/>
      <c r="BD69" s="238"/>
      <c r="BE69" s="238"/>
      <c r="BF69" s="238"/>
      <c r="BG69" s="238"/>
      <c r="BH69" s="237"/>
      <c r="BI69" s="237"/>
      <c r="BJ69" s="238"/>
      <c r="BK69" s="238"/>
      <c r="BL69" s="238"/>
      <c r="BM69" s="238"/>
      <c r="BN69" s="238"/>
      <c r="BO69" s="238"/>
      <c r="BP69" s="238"/>
      <c r="BQ69" s="237"/>
      <c r="BR69" s="233"/>
      <c r="BS69" s="249"/>
    </row>
    <row r="70" spans="1:71" ht="54" customHeight="1" x14ac:dyDescent="0.25">
      <c r="A70" s="239"/>
      <c r="B70" s="240"/>
      <c r="C70" s="241"/>
      <c r="D70" s="240"/>
      <c r="E70" s="240"/>
      <c r="F70" s="244"/>
      <c r="G70" s="244"/>
      <c r="H70" s="235"/>
      <c r="I70" s="244"/>
      <c r="J70" s="244"/>
      <c r="K70" s="244"/>
      <c r="L70" s="244"/>
      <c r="M70" s="145">
        <v>131</v>
      </c>
      <c r="N70" s="137" t="s">
        <v>1620</v>
      </c>
      <c r="O70" s="137" t="s">
        <v>1621</v>
      </c>
      <c r="P70" s="187" t="s">
        <v>1752</v>
      </c>
      <c r="Q70" s="158" t="s">
        <v>455</v>
      </c>
      <c r="R70" s="158" t="s">
        <v>1734</v>
      </c>
      <c r="S70" s="212">
        <v>0.05</v>
      </c>
      <c r="T70" s="158">
        <v>0</v>
      </c>
      <c r="U70" s="158">
        <v>5000</v>
      </c>
      <c r="V70" s="158">
        <v>200</v>
      </c>
      <c r="W70" s="158" t="s">
        <v>1622</v>
      </c>
      <c r="X70" s="158" t="s">
        <v>1623</v>
      </c>
      <c r="Y70" s="158" t="s">
        <v>1624</v>
      </c>
      <c r="Z70" s="238"/>
      <c r="AA70" s="238"/>
      <c r="AB70" s="238"/>
      <c r="AC70" s="238"/>
      <c r="AD70" s="238"/>
      <c r="AE70" s="238"/>
      <c r="AF70" s="238"/>
      <c r="AG70" s="237"/>
      <c r="AH70" s="233"/>
      <c r="AI70" s="238"/>
      <c r="AJ70" s="238"/>
      <c r="AK70" s="238"/>
      <c r="AL70" s="238"/>
      <c r="AM70" s="238"/>
      <c r="AN70" s="238"/>
      <c r="AO70" s="238"/>
      <c r="AP70" s="237"/>
      <c r="AQ70" s="237"/>
      <c r="AR70" s="238"/>
      <c r="AS70" s="238"/>
      <c r="AT70" s="238"/>
      <c r="AU70" s="238"/>
      <c r="AV70" s="238"/>
      <c r="AW70" s="238"/>
      <c r="AX70" s="238"/>
      <c r="AY70" s="237"/>
      <c r="AZ70" s="233"/>
      <c r="BA70" s="238"/>
      <c r="BB70" s="238"/>
      <c r="BC70" s="238"/>
      <c r="BD70" s="238"/>
      <c r="BE70" s="238"/>
      <c r="BF70" s="238"/>
      <c r="BG70" s="238"/>
      <c r="BH70" s="237"/>
      <c r="BI70" s="237"/>
      <c r="BJ70" s="238"/>
      <c r="BK70" s="238"/>
      <c r="BL70" s="238"/>
      <c r="BM70" s="238"/>
      <c r="BN70" s="238"/>
      <c r="BO70" s="238"/>
      <c r="BP70" s="238"/>
      <c r="BQ70" s="237"/>
      <c r="BR70" s="233"/>
      <c r="BS70" s="249"/>
    </row>
    <row r="71" spans="1:71" ht="36" customHeight="1" x14ac:dyDescent="0.25">
      <c r="A71" s="239"/>
      <c r="B71" s="240"/>
      <c r="C71" s="241"/>
      <c r="D71" s="240"/>
      <c r="E71" s="240"/>
      <c r="F71" s="244"/>
      <c r="G71" s="244"/>
      <c r="H71" s="235"/>
      <c r="I71" s="244"/>
      <c r="J71" s="244"/>
      <c r="K71" s="244"/>
      <c r="L71" s="244"/>
      <c r="M71" s="145">
        <v>132</v>
      </c>
      <c r="N71" s="137" t="s">
        <v>1625</v>
      </c>
      <c r="O71" s="137" t="s">
        <v>1626</v>
      </c>
      <c r="P71" s="187" t="s">
        <v>1752</v>
      </c>
      <c r="Q71" s="158" t="s">
        <v>455</v>
      </c>
      <c r="R71" s="158" t="s">
        <v>1733</v>
      </c>
      <c r="S71" s="212">
        <v>0.05</v>
      </c>
      <c r="T71" s="158">
        <v>0</v>
      </c>
      <c r="U71" s="158">
        <v>1</v>
      </c>
      <c r="V71" s="158">
        <v>1</v>
      </c>
      <c r="W71" s="158">
        <v>1</v>
      </c>
      <c r="X71" s="158">
        <v>1</v>
      </c>
      <c r="Y71" s="158">
        <v>1</v>
      </c>
      <c r="Z71" s="238"/>
      <c r="AA71" s="238"/>
      <c r="AB71" s="238"/>
      <c r="AC71" s="238"/>
      <c r="AD71" s="238"/>
      <c r="AE71" s="238"/>
      <c r="AF71" s="238"/>
      <c r="AG71" s="237"/>
      <c r="AH71" s="233"/>
      <c r="AI71" s="238"/>
      <c r="AJ71" s="238"/>
      <c r="AK71" s="238"/>
      <c r="AL71" s="238"/>
      <c r="AM71" s="238"/>
      <c r="AN71" s="238"/>
      <c r="AO71" s="238"/>
      <c r="AP71" s="237"/>
      <c r="AQ71" s="237"/>
      <c r="AR71" s="238"/>
      <c r="AS71" s="238"/>
      <c r="AT71" s="238"/>
      <c r="AU71" s="238"/>
      <c r="AV71" s="238"/>
      <c r="AW71" s="238"/>
      <c r="AX71" s="238"/>
      <c r="AY71" s="237"/>
      <c r="AZ71" s="233"/>
      <c r="BA71" s="238"/>
      <c r="BB71" s="238"/>
      <c r="BC71" s="238"/>
      <c r="BD71" s="238"/>
      <c r="BE71" s="238"/>
      <c r="BF71" s="238"/>
      <c r="BG71" s="238"/>
      <c r="BH71" s="237"/>
      <c r="BI71" s="237"/>
      <c r="BJ71" s="238"/>
      <c r="BK71" s="238"/>
      <c r="BL71" s="238"/>
      <c r="BM71" s="238"/>
      <c r="BN71" s="238"/>
      <c r="BO71" s="238"/>
      <c r="BP71" s="238"/>
      <c r="BQ71" s="237"/>
      <c r="BR71" s="233"/>
      <c r="BS71" s="249"/>
    </row>
    <row r="72" spans="1:71" ht="36" x14ac:dyDescent="0.25">
      <c r="A72" s="239"/>
      <c r="B72" s="240"/>
      <c r="C72" s="241"/>
      <c r="D72" s="240"/>
      <c r="E72" s="240"/>
      <c r="F72" s="253"/>
      <c r="G72" s="253"/>
      <c r="H72" s="250"/>
      <c r="I72" s="253"/>
      <c r="J72" s="253"/>
      <c r="K72" s="253"/>
      <c r="L72" s="253"/>
      <c r="M72" s="145">
        <v>133</v>
      </c>
      <c r="N72" s="137" t="s">
        <v>1627</v>
      </c>
      <c r="O72" s="137" t="s">
        <v>1628</v>
      </c>
      <c r="P72" s="187" t="s">
        <v>1752</v>
      </c>
      <c r="Q72" s="158" t="s">
        <v>455</v>
      </c>
      <c r="R72" s="158" t="s">
        <v>1733</v>
      </c>
      <c r="S72" s="212">
        <v>0.05</v>
      </c>
      <c r="T72" s="158">
        <v>0</v>
      </c>
      <c r="U72" s="158">
        <v>234</v>
      </c>
      <c r="V72" s="158">
        <v>2</v>
      </c>
      <c r="W72" s="157" t="s">
        <v>1618</v>
      </c>
      <c r="X72" s="157" t="s">
        <v>1619</v>
      </c>
      <c r="Y72" s="157" t="s">
        <v>1543</v>
      </c>
      <c r="Z72" s="238"/>
      <c r="AA72" s="238"/>
      <c r="AB72" s="238"/>
      <c r="AC72" s="238"/>
      <c r="AD72" s="238"/>
      <c r="AE72" s="238"/>
      <c r="AF72" s="238"/>
      <c r="AG72" s="237"/>
      <c r="AH72" s="233"/>
      <c r="AI72" s="238"/>
      <c r="AJ72" s="238"/>
      <c r="AK72" s="238"/>
      <c r="AL72" s="238"/>
      <c r="AM72" s="238"/>
      <c r="AN72" s="238"/>
      <c r="AO72" s="238"/>
      <c r="AP72" s="237"/>
      <c r="AQ72" s="237"/>
      <c r="AR72" s="238"/>
      <c r="AS72" s="238"/>
      <c r="AT72" s="238"/>
      <c r="AU72" s="238"/>
      <c r="AV72" s="238"/>
      <c r="AW72" s="238"/>
      <c r="AX72" s="238"/>
      <c r="AY72" s="237"/>
      <c r="AZ72" s="233"/>
      <c r="BA72" s="238"/>
      <c r="BB72" s="238"/>
      <c r="BC72" s="238"/>
      <c r="BD72" s="238"/>
      <c r="BE72" s="238"/>
      <c r="BF72" s="238"/>
      <c r="BG72" s="238"/>
      <c r="BH72" s="237"/>
      <c r="BI72" s="237"/>
      <c r="BJ72" s="238"/>
      <c r="BK72" s="238"/>
      <c r="BL72" s="238"/>
      <c r="BM72" s="238"/>
      <c r="BN72" s="238"/>
      <c r="BO72" s="238"/>
      <c r="BP72" s="238"/>
      <c r="BQ72" s="237"/>
      <c r="BR72" s="233"/>
      <c r="BS72" s="249"/>
    </row>
    <row r="73" spans="1:71" ht="36" x14ac:dyDescent="0.25">
      <c r="A73" s="239"/>
      <c r="B73" s="240"/>
      <c r="C73" s="241"/>
      <c r="D73" s="240"/>
      <c r="E73" s="240"/>
      <c r="F73" s="254"/>
      <c r="G73" s="254"/>
      <c r="H73" s="251"/>
      <c r="I73" s="254"/>
      <c r="J73" s="254"/>
      <c r="K73" s="254"/>
      <c r="L73" s="254"/>
      <c r="M73" s="145">
        <v>134</v>
      </c>
      <c r="N73" s="137" t="s">
        <v>1629</v>
      </c>
      <c r="O73" s="137" t="s">
        <v>1630</v>
      </c>
      <c r="P73" s="187" t="s">
        <v>1752</v>
      </c>
      <c r="Q73" s="158" t="s">
        <v>455</v>
      </c>
      <c r="R73" s="158" t="s">
        <v>1733</v>
      </c>
      <c r="S73" s="212">
        <v>0.05</v>
      </c>
      <c r="T73" s="158">
        <v>0</v>
      </c>
      <c r="U73" s="158">
        <v>936</v>
      </c>
      <c r="V73" s="169">
        <v>36</v>
      </c>
      <c r="W73" s="169" t="s">
        <v>1631</v>
      </c>
      <c r="X73" s="169" t="s">
        <v>1632</v>
      </c>
      <c r="Y73" s="169" t="s">
        <v>1633</v>
      </c>
      <c r="Z73" s="238"/>
      <c r="AA73" s="238"/>
      <c r="AB73" s="238"/>
      <c r="AC73" s="238"/>
      <c r="AD73" s="238"/>
      <c r="AE73" s="238"/>
      <c r="AF73" s="238"/>
      <c r="AG73" s="237"/>
      <c r="AH73" s="233"/>
      <c r="AI73" s="238"/>
      <c r="AJ73" s="238"/>
      <c r="AK73" s="238"/>
      <c r="AL73" s="238"/>
      <c r="AM73" s="238"/>
      <c r="AN73" s="238"/>
      <c r="AO73" s="238"/>
      <c r="AP73" s="237"/>
      <c r="AQ73" s="237"/>
      <c r="AR73" s="238"/>
      <c r="AS73" s="238"/>
      <c r="AT73" s="238"/>
      <c r="AU73" s="238"/>
      <c r="AV73" s="238"/>
      <c r="AW73" s="238"/>
      <c r="AX73" s="238"/>
      <c r="AY73" s="237"/>
      <c r="AZ73" s="233"/>
      <c r="BA73" s="238"/>
      <c r="BB73" s="238"/>
      <c r="BC73" s="238"/>
      <c r="BD73" s="238"/>
      <c r="BE73" s="238"/>
      <c r="BF73" s="238"/>
      <c r="BG73" s="238"/>
      <c r="BH73" s="237"/>
      <c r="BI73" s="237"/>
      <c r="BJ73" s="238"/>
      <c r="BK73" s="238"/>
      <c r="BL73" s="238"/>
      <c r="BM73" s="238"/>
      <c r="BN73" s="238"/>
      <c r="BO73" s="238"/>
      <c r="BP73" s="238"/>
      <c r="BQ73" s="237"/>
      <c r="BR73" s="233"/>
      <c r="BS73" s="249"/>
    </row>
    <row r="74" spans="1:71" ht="45" customHeight="1" x14ac:dyDescent="0.25">
      <c r="A74" s="239"/>
      <c r="B74" s="240"/>
      <c r="C74" s="241">
        <v>34</v>
      </c>
      <c r="D74" s="240" t="s">
        <v>1634</v>
      </c>
      <c r="E74" s="240" t="s">
        <v>1635</v>
      </c>
      <c r="F74" s="272">
        <v>2.9100000000000001E-2</v>
      </c>
      <c r="G74" s="255">
        <v>0.02</v>
      </c>
      <c r="H74" s="278" t="s">
        <v>457</v>
      </c>
      <c r="I74" s="256">
        <v>2.9100000000000001E-2</v>
      </c>
      <c r="J74" s="256">
        <v>2.7E-2</v>
      </c>
      <c r="K74" s="256">
        <v>2.4E-2</v>
      </c>
      <c r="L74" s="242">
        <v>0.02</v>
      </c>
      <c r="M74" s="145">
        <v>135</v>
      </c>
      <c r="N74" s="137" t="s">
        <v>1636</v>
      </c>
      <c r="O74" s="137" t="s">
        <v>1637</v>
      </c>
      <c r="P74" s="187" t="s">
        <v>1752</v>
      </c>
      <c r="Q74" s="158" t="s">
        <v>455</v>
      </c>
      <c r="R74" s="158" t="s">
        <v>1733</v>
      </c>
      <c r="S74" s="212">
        <v>0.05</v>
      </c>
      <c r="T74" s="158">
        <v>0</v>
      </c>
      <c r="U74" s="158">
        <v>25336</v>
      </c>
      <c r="V74" s="169">
        <v>64</v>
      </c>
      <c r="W74" s="169" t="s">
        <v>1638</v>
      </c>
      <c r="X74" s="169" t="s">
        <v>1639</v>
      </c>
      <c r="Y74" s="169" t="s">
        <v>1640</v>
      </c>
      <c r="Z74" s="238"/>
      <c r="AA74" s="238"/>
      <c r="AB74" s="238"/>
      <c r="AC74" s="238"/>
      <c r="AD74" s="238"/>
      <c r="AE74" s="238"/>
      <c r="AF74" s="238"/>
      <c r="AG74" s="237"/>
      <c r="AH74" s="233"/>
      <c r="AI74" s="238"/>
      <c r="AJ74" s="238"/>
      <c r="AK74" s="238"/>
      <c r="AL74" s="238"/>
      <c r="AM74" s="238"/>
      <c r="AN74" s="238"/>
      <c r="AO74" s="238"/>
      <c r="AP74" s="237"/>
      <c r="AQ74" s="237"/>
      <c r="AR74" s="238"/>
      <c r="AS74" s="238"/>
      <c r="AT74" s="238"/>
      <c r="AU74" s="238"/>
      <c r="AV74" s="238"/>
      <c r="AW74" s="238"/>
      <c r="AX74" s="238"/>
      <c r="AY74" s="237"/>
      <c r="AZ74" s="233"/>
      <c r="BA74" s="238"/>
      <c r="BB74" s="238"/>
      <c r="BC74" s="238"/>
      <c r="BD74" s="238"/>
      <c r="BE74" s="238"/>
      <c r="BF74" s="238"/>
      <c r="BG74" s="238"/>
      <c r="BH74" s="237"/>
      <c r="BI74" s="237"/>
      <c r="BJ74" s="238"/>
      <c r="BK74" s="238"/>
      <c r="BL74" s="238"/>
      <c r="BM74" s="238"/>
      <c r="BN74" s="238"/>
      <c r="BO74" s="238"/>
      <c r="BP74" s="238"/>
      <c r="BQ74" s="237"/>
      <c r="BR74" s="233"/>
      <c r="BS74" s="249"/>
    </row>
    <row r="75" spans="1:71" ht="36" x14ac:dyDescent="0.25">
      <c r="A75" s="239"/>
      <c r="B75" s="240"/>
      <c r="C75" s="241"/>
      <c r="D75" s="240"/>
      <c r="E75" s="240"/>
      <c r="F75" s="273"/>
      <c r="G75" s="277"/>
      <c r="H75" s="251"/>
      <c r="I75" s="257"/>
      <c r="J75" s="257"/>
      <c r="K75" s="257"/>
      <c r="L75" s="258"/>
      <c r="M75" s="145">
        <v>136</v>
      </c>
      <c r="N75" s="137" t="s">
        <v>1641</v>
      </c>
      <c r="O75" s="137" t="s">
        <v>1642</v>
      </c>
      <c r="P75" s="187" t="s">
        <v>1752</v>
      </c>
      <c r="Q75" s="158" t="s">
        <v>455</v>
      </c>
      <c r="R75" s="158" t="s">
        <v>1735</v>
      </c>
      <c r="S75" s="212">
        <v>0.05</v>
      </c>
      <c r="T75" s="158">
        <v>0</v>
      </c>
      <c r="U75" s="158">
        <v>936</v>
      </c>
      <c r="V75" s="169">
        <v>36</v>
      </c>
      <c r="W75" s="169" t="s">
        <v>1631</v>
      </c>
      <c r="X75" s="169" t="s">
        <v>1632</v>
      </c>
      <c r="Y75" s="169" t="s">
        <v>1633</v>
      </c>
      <c r="Z75" s="238"/>
      <c r="AA75" s="238"/>
      <c r="AB75" s="238"/>
      <c r="AC75" s="238"/>
      <c r="AD75" s="238"/>
      <c r="AE75" s="238"/>
      <c r="AF75" s="238"/>
      <c r="AG75" s="237"/>
      <c r="AH75" s="233"/>
      <c r="AI75" s="238"/>
      <c r="AJ75" s="238"/>
      <c r="AK75" s="238"/>
      <c r="AL75" s="238"/>
      <c r="AM75" s="238"/>
      <c r="AN75" s="238"/>
      <c r="AO75" s="238"/>
      <c r="AP75" s="237"/>
      <c r="AQ75" s="237"/>
      <c r="AR75" s="238"/>
      <c r="AS75" s="238"/>
      <c r="AT75" s="238"/>
      <c r="AU75" s="238"/>
      <c r="AV75" s="238"/>
      <c r="AW75" s="238"/>
      <c r="AX75" s="238"/>
      <c r="AY75" s="237"/>
      <c r="AZ75" s="233"/>
      <c r="BA75" s="238"/>
      <c r="BB75" s="238"/>
      <c r="BC75" s="238"/>
      <c r="BD75" s="238"/>
      <c r="BE75" s="238"/>
      <c r="BF75" s="238"/>
      <c r="BG75" s="238"/>
      <c r="BH75" s="237"/>
      <c r="BI75" s="237"/>
      <c r="BJ75" s="238"/>
      <c r="BK75" s="238"/>
      <c r="BL75" s="238"/>
      <c r="BM75" s="238"/>
      <c r="BN75" s="238"/>
      <c r="BO75" s="238"/>
      <c r="BP75" s="238"/>
      <c r="BQ75" s="237"/>
      <c r="BR75" s="233"/>
      <c r="BS75" s="249"/>
    </row>
    <row r="76" spans="1:71" ht="24" customHeight="1" x14ac:dyDescent="0.25">
      <c r="A76" s="239"/>
      <c r="B76" s="240"/>
      <c r="C76" s="241">
        <v>35</v>
      </c>
      <c r="D76" s="240" t="s">
        <v>1643</v>
      </c>
      <c r="E76" s="240" t="s">
        <v>1644</v>
      </c>
      <c r="F76" s="252">
        <v>0</v>
      </c>
      <c r="G76" s="252">
        <v>234</v>
      </c>
      <c r="H76" s="234" t="s">
        <v>455</v>
      </c>
      <c r="I76" s="274">
        <v>2</v>
      </c>
      <c r="J76" s="234" t="s">
        <v>1618</v>
      </c>
      <c r="K76" s="234" t="s">
        <v>1619</v>
      </c>
      <c r="L76" s="234" t="s">
        <v>1543</v>
      </c>
      <c r="M76" s="145">
        <v>137</v>
      </c>
      <c r="N76" s="137" t="s">
        <v>1645</v>
      </c>
      <c r="O76" s="137" t="s">
        <v>1646</v>
      </c>
      <c r="P76" s="187" t="s">
        <v>1752</v>
      </c>
      <c r="Q76" s="158" t="s">
        <v>455</v>
      </c>
      <c r="R76" s="158" t="s">
        <v>1733</v>
      </c>
      <c r="S76" s="212">
        <v>0.25</v>
      </c>
      <c r="T76" s="158">
        <v>0</v>
      </c>
      <c r="U76" s="158">
        <v>4</v>
      </c>
      <c r="V76" s="169">
        <v>1</v>
      </c>
      <c r="W76" s="169" t="s">
        <v>584</v>
      </c>
      <c r="X76" s="169" t="s">
        <v>585</v>
      </c>
      <c r="Y76" s="169" t="s">
        <v>586</v>
      </c>
      <c r="Z76" s="238"/>
      <c r="AA76" s="238"/>
      <c r="AB76" s="238"/>
      <c r="AC76" s="238"/>
      <c r="AD76" s="238"/>
      <c r="AE76" s="238"/>
      <c r="AF76" s="238"/>
      <c r="AG76" s="237"/>
      <c r="AH76" s="233"/>
      <c r="AI76" s="238"/>
      <c r="AJ76" s="238"/>
      <c r="AK76" s="238"/>
      <c r="AL76" s="238"/>
      <c r="AM76" s="238"/>
      <c r="AN76" s="238"/>
      <c r="AO76" s="238"/>
      <c r="AP76" s="237"/>
      <c r="AQ76" s="237"/>
      <c r="AR76" s="238"/>
      <c r="AS76" s="238"/>
      <c r="AT76" s="238"/>
      <c r="AU76" s="238"/>
      <c r="AV76" s="238"/>
      <c r="AW76" s="238"/>
      <c r="AX76" s="238"/>
      <c r="AY76" s="237"/>
      <c r="AZ76" s="233"/>
      <c r="BA76" s="238"/>
      <c r="BB76" s="238"/>
      <c r="BC76" s="238"/>
      <c r="BD76" s="238"/>
      <c r="BE76" s="238"/>
      <c r="BF76" s="238"/>
      <c r="BG76" s="238"/>
      <c r="BH76" s="237"/>
      <c r="BI76" s="237"/>
      <c r="BJ76" s="238"/>
      <c r="BK76" s="238"/>
      <c r="BL76" s="238"/>
      <c r="BM76" s="238"/>
      <c r="BN76" s="238"/>
      <c r="BO76" s="238"/>
      <c r="BP76" s="238"/>
      <c r="BQ76" s="237"/>
      <c r="BR76" s="233"/>
      <c r="BS76" s="249"/>
    </row>
    <row r="77" spans="1:71" ht="48" x14ac:dyDescent="0.25">
      <c r="A77" s="239"/>
      <c r="B77" s="240"/>
      <c r="C77" s="241"/>
      <c r="D77" s="240"/>
      <c r="E77" s="240"/>
      <c r="F77" s="253"/>
      <c r="G77" s="253"/>
      <c r="H77" s="235"/>
      <c r="I77" s="275"/>
      <c r="J77" s="235"/>
      <c r="K77" s="235"/>
      <c r="L77" s="235"/>
      <c r="M77" s="145">
        <v>138</v>
      </c>
      <c r="N77" s="137" t="s">
        <v>1647</v>
      </c>
      <c r="O77" s="137" t="s">
        <v>1648</v>
      </c>
      <c r="P77" s="187" t="s">
        <v>1752</v>
      </c>
      <c r="Q77" s="158" t="s">
        <v>455</v>
      </c>
      <c r="R77" s="158" t="s">
        <v>1733</v>
      </c>
      <c r="S77" s="212">
        <v>0.25</v>
      </c>
      <c r="T77" s="158">
        <v>0</v>
      </c>
      <c r="U77" s="158">
        <v>4000</v>
      </c>
      <c r="V77" s="169">
        <v>1000</v>
      </c>
      <c r="W77" s="169" t="s">
        <v>1649</v>
      </c>
      <c r="X77" s="169" t="s">
        <v>1650</v>
      </c>
      <c r="Y77" s="169" t="s">
        <v>1651</v>
      </c>
      <c r="Z77" s="238"/>
      <c r="AA77" s="238"/>
      <c r="AB77" s="238"/>
      <c r="AC77" s="238"/>
      <c r="AD77" s="238"/>
      <c r="AE77" s="238"/>
      <c r="AF77" s="238"/>
      <c r="AG77" s="237"/>
      <c r="AH77" s="233"/>
      <c r="AI77" s="238"/>
      <c r="AJ77" s="238"/>
      <c r="AK77" s="238"/>
      <c r="AL77" s="238"/>
      <c r="AM77" s="238"/>
      <c r="AN77" s="238"/>
      <c r="AO77" s="238"/>
      <c r="AP77" s="237"/>
      <c r="AQ77" s="237"/>
      <c r="AR77" s="238"/>
      <c r="AS77" s="238"/>
      <c r="AT77" s="238"/>
      <c r="AU77" s="238"/>
      <c r="AV77" s="238"/>
      <c r="AW77" s="238"/>
      <c r="AX77" s="238"/>
      <c r="AY77" s="237"/>
      <c r="AZ77" s="233"/>
      <c r="BA77" s="238"/>
      <c r="BB77" s="238"/>
      <c r="BC77" s="238"/>
      <c r="BD77" s="238"/>
      <c r="BE77" s="238"/>
      <c r="BF77" s="238"/>
      <c r="BG77" s="238"/>
      <c r="BH77" s="237"/>
      <c r="BI77" s="237"/>
      <c r="BJ77" s="238"/>
      <c r="BK77" s="238"/>
      <c r="BL77" s="238"/>
      <c r="BM77" s="238"/>
      <c r="BN77" s="238"/>
      <c r="BO77" s="238"/>
      <c r="BP77" s="238"/>
      <c r="BQ77" s="237"/>
      <c r="BR77" s="233"/>
      <c r="BS77" s="249"/>
    </row>
    <row r="78" spans="1:71" ht="60" x14ac:dyDescent="0.25">
      <c r="A78" s="239"/>
      <c r="B78" s="240"/>
      <c r="C78" s="241"/>
      <c r="D78" s="240"/>
      <c r="E78" s="240"/>
      <c r="F78" s="253"/>
      <c r="G78" s="253"/>
      <c r="H78" s="235"/>
      <c r="I78" s="275"/>
      <c r="J78" s="235"/>
      <c r="K78" s="235"/>
      <c r="L78" s="235"/>
      <c r="M78" s="145">
        <v>139</v>
      </c>
      <c r="N78" s="137" t="s">
        <v>1652</v>
      </c>
      <c r="O78" s="137" t="s">
        <v>1653</v>
      </c>
      <c r="P78" s="187" t="s">
        <v>1752</v>
      </c>
      <c r="Q78" s="158" t="s">
        <v>455</v>
      </c>
      <c r="R78" s="158" t="s">
        <v>1733</v>
      </c>
      <c r="S78" s="212">
        <v>0.25</v>
      </c>
      <c r="T78" s="158">
        <v>0</v>
      </c>
      <c r="U78" s="158">
        <v>936</v>
      </c>
      <c r="V78" s="169">
        <v>36</v>
      </c>
      <c r="W78" s="169" t="s">
        <v>1631</v>
      </c>
      <c r="X78" s="169" t="s">
        <v>1632</v>
      </c>
      <c r="Y78" s="169" t="s">
        <v>1633</v>
      </c>
      <c r="Z78" s="238"/>
      <c r="AA78" s="238"/>
      <c r="AB78" s="238"/>
      <c r="AC78" s="238"/>
      <c r="AD78" s="238"/>
      <c r="AE78" s="238"/>
      <c r="AF78" s="238"/>
      <c r="AG78" s="237"/>
      <c r="AH78" s="233"/>
      <c r="AI78" s="238"/>
      <c r="AJ78" s="238"/>
      <c r="AK78" s="238"/>
      <c r="AL78" s="238"/>
      <c r="AM78" s="238"/>
      <c r="AN78" s="238"/>
      <c r="AO78" s="238"/>
      <c r="AP78" s="237"/>
      <c r="AQ78" s="237"/>
      <c r="AR78" s="238"/>
      <c r="AS78" s="238"/>
      <c r="AT78" s="238"/>
      <c r="AU78" s="238"/>
      <c r="AV78" s="238"/>
      <c r="AW78" s="238"/>
      <c r="AX78" s="238"/>
      <c r="AY78" s="237"/>
      <c r="AZ78" s="233"/>
      <c r="BA78" s="238"/>
      <c r="BB78" s="238"/>
      <c r="BC78" s="238"/>
      <c r="BD78" s="238"/>
      <c r="BE78" s="238"/>
      <c r="BF78" s="238"/>
      <c r="BG78" s="238"/>
      <c r="BH78" s="237"/>
      <c r="BI78" s="237"/>
      <c r="BJ78" s="238"/>
      <c r="BK78" s="238"/>
      <c r="BL78" s="238"/>
      <c r="BM78" s="238"/>
      <c r="BN78" s="238"/>
      <c r="BO78" s="238"/>
      <c r="BP78" s="238"/>
      <c r="BQ78" s="237"/>
      <c r="BR78" s="233"/>
      <c r="BS78" s="249"/>
    </row>
    <row r="79" spans="1:71" ht="60" x14ac:dyDescent="0.25">
      <c r="A79" s="239"/>
      <c r="B79" s="240"/>
      <c r="C79" s="241"/>
      <c r="D79" s="240"/>
      <c r="E79" s="240"/>
      <c r="F79" s="253"/>
      <c r="G79" s="253"/>
      <c r="H79" s="235"/>
      <c r="I79" s="275"/>
      <c r="J79" s="235"/>
      <c r="K79" s="235"/>
      <c r="L79" s="235"/>
      <c r="M79" s="145">
        <v>140</v>
      </c>
      <c r="N79" s="137" t="s">
        <v>1654</v>
      </c>
      <c r="O79" s="137" t="s">
        <v>1655</v>
      </c>
      <c r="P79" s="187" t="s">
        <v>1752</v>
      </c>
      <c r="Q79" s="158" t="s">
        <v>455</v>
      </c>
      <c r="R79" s="158" t="s">
        <v>1733</v>
      </c>
      <c r="S79" s="212">
        <v>0.25</v>
      </c>
      <c r="T79" s="158">
        <v>0</v>
      </c>
      <c r="U79" s="158">
        <v>936</v>
      </c>
      <c r="V79" s="169">
        <v>36</v>
      </c>
      <c r="W79" s="169" t="s">
        <v>1631</v>
      </c>
      <c r="X79" s="169" t="s">
        <v>1632</v>
      </c>
      <c r="Y79" s="169" t="s">
        <v>1633</v>
      </c>
      <c r="Z79" s="238"/>
      <c r="AA79" s="238"/>
      <c r="AB79" s="238"/>
      <c r="AC79" s="238"/>
      <c r="AD79" s="238"/>
      <c r="AE79" s="238"/>
      <c r="AF79" s="238"/>
      <c r="AG79" s="237"/>
      <c r="AH79" s="233"/>
      <c r="AI79" s="238"/>
      <c r="AJ79" s="238"/>
      <c r="AK79" s="238"/>
      <c r="AL79" s="238"/>
      <c r="AM79" s="238"/>
      <c r="AN79" s="238"/>
      <c r="AO79" s="238"/>
      <c r="AP79" s="237"/>
      <c r="AQ79" s="237"/>
      <c r="AR79" s="238"/>
      <c r="AS79" s="238"/>
      <c r="AT79" s="238"/>
      <c r="AU79" s="238"/>
      <c r="AV79" s="238"/>
      <c r="AW79" s="238"/>
      <c r="AX79" s="238"/>
      <c r="AY79" s="237"/>
      <c r="AZ79" s="233"/>
      <c r="BA79" s="238"/>
      <c r="BB79" s="238"/>
      <c r="BC79" s="238"/>
      <c r="BD79" s="238"/>
      <c r="BE79" s="238"/>
      <c r="BF79" s="238"/>
      <c r="BG79" s="238"/>
      <c r="BH79" s="237"/>
      <c r="BI79" s="237"/>
      <c r="BJ79" s="238"/>
      <c r="BK79" s="238"/>
      <c r="BL79" s="238"/>
      <c r="BM79" s="238"/>
      <c r="BN79" s="238"/>
      <c r="BO79" s="238"/>
      <c r="BP79" s="238"/>
      <c r="BQ79" s="237"/>
      <c r="BR79" s="233"/>
      <c r="BS79" s="249"/>
    </row>
    <row r="80" spans="1:71" ht="36" x14ac:dyDescent="0.25">
      <c r="A80" s="239"/>
      <c r="B80" s="240"/>
      <c r="C80" s="241"/>
      <c r="D80" s="240"/>
      <c r="E80" s="240"/>
      <c r="F80" s="254"/>
      <c r="G80" s="254"/>
      <c r="H80" s="236"/>
      <c r="I80" s="276"/>
      <c r="J80" s="236"/>
      <c r="K80" s="236"/>
      <c r="L80" s="236"/>
      <c r="M80" s="145">
        <v>141</v>
      </c>
      <c r="N80" s="137" t="s">
        <v>1442</v>
      </c>
      <c r="O80" s="137" t="s">
        <v>1395</v>
      </c>
      <c r="P80" s="187" t="s">
        <v>1752</v>
      </c>
      <c r="Q80" s="158" t="s">
        <v>455</v>
      </c>
      <c r="R80" s="158" t="s">
        <v>1733</v>
      </c>
      <c r="S80" s="212">
        <v>0.25</v>
      </c>
      <c r="T80" s="158">
        <v>0</v>
      </c>
      <c r="U80" s="46">
        <v>1</v>
      </c>
      <c r="V80" s="169">
        <v>0</v>
      </c>
      <c r="W80" s="169">
        <v>1</v>
      </c>
      <c r="X80" s="169">
        <v>1</v>
      </c>
      <c r="Y80" s="169">
        <v>1</v>
      </c>
      <c r="Z80" s="238"/>
      <c r="AA80" s="238"/>
      <c r="AB80" s="238"/>
      <c r="AC80" s="238"/>
      <c r="AD80" s="238"/>
      <c r="AE80" s="238"/>
      <c r="AF80" s="238"/>
      <c r="AG80" s="237"/>
      <c r="AH80" s="233"/>
      <c r="AI80" s="238"/>
      <c r="AJ80" s="238"/>
      <c r="AK80" s="238"/>
      <c r="AL80" s="238"/>
      <c r="AM80" s="238"/>
      <c r="AN80" s="238"/>
      <c r="AO80" s="238"/>
      <c r="AP80" s="237"/>
      <c r="AQ80" s="237"/>
      <c r="AR80" s="238"/>
      <c r="AS80" s="238"/>
      <c r="AT80" s="238"/>
      <c r="AU80" s="238"/>
      <c r="AV80" s="238"/>
      <c r="AW80" s="238"/>
      <c r="AX80" s="238"/>
      <c r="AY80" s="237"/>
      <c r="AZ80" s="233"/>
      <c r="BA80" s="238"/>
      <c r="BB80" s="238"/>
      <c r="BC80" s="238"/>
      <c r="BD80" s="238"/>
      <c r="BE80" s="238"/>
      <c r="BF80" s="238"/>
      <c r="BG80" s="238"/>
      <c r="BH80" s="237"/>
      <c r="BI80" s="237"/>
      <c r="BJ80" s="238"/>
      <c r="BK80" s="238"/>
      <c r="BL80" s="238"/>
      <c r="BM80" s="238"/>
      <c r="BN80" s="238"/>
      <c r="BO80" s="238"/>
      <c r="BP80" s="238"/>
      <c r="BQ80" s="237"/>
      <c r="BR80" s="233"/>
      <c r="BS80" s="249"/>
    </row>
    <row r="81" spans="1:71" ht="57.75" customHeight="1" x14ac:dyDescent="0.25">
      <c r="A81" s="239"/>
      <c r="B81" s="240"/>
      <c r="C81" s="145">
        <v>36</v>
      </c>
      <c r="D81" s="137" t="s">
        <v>1656</v>
      </c>
      <c r="E81" s="137" t="s">
        <v>1657</v>
      </c>
      <c r="F81" s="118">
        <v>0</v>
      </c>
      <c r="G81" s="118">
        <v>21</v>
      </c>
      <c r="H81" s="157" t="s">
        <v>455</v>
      </c>
      <c r="I81" s="171">
        <v>21</v>
      </c>
      <c r="J81" s="157">
        <v>21</v>
      </c>
      <c r="K81" s="157">
        <v>21</v>
      </c>
      <c r="L81" s="157">
        <v>21</v>
      </c>
      <c r="M81" s="145">
        <v>142</v>
      </c>
      <c r="N81" s="137" t="s">
        <v>1658</v>
      </c>
      <c r="O81" s="137" t="s">
        <v>1659</v>
      </c>
      <c r="P81" s="187" t="s">
        <v>1752</v>
      </c>
      <c r="Q81" s="158" t="s">
        <v>455</v>
      </c>
      <c r="R81" s="158" t="s">
        <v>1733</v>
      </c>
      <c r="S81" s="212">
        <v>0.35</v>
      </c>
      <c r="T81" s="158">
        <v>0</v>
      </c>
      <c r="U81" s="158">
        <v>21</v>
      </c>
      <c r="V81" s="158">
        <v>21</v>
      </c>
      <c r="W81" s="158">
        <v>21</v>
      </c>
      <c r="X81" s="158">
        <v>21</v>
      </c>
      <c r="Y81" s="158">
        <v>21</v>
      </c>
      <c r="Z81" s="238"/>
      <c r="AA81" s="238"/>
      <c r="AB81" s="238"/>
      <c r="AC81" s="238"/>
      <c r="AD81" s="238"/>
      <c r="AE81" s="238"/>
      <c r="AF81" s="238"/>
      <c r="AG81" s="237"/>
      <c r="AH81" s="233"/>
      <c r="AI81" s="238"/>
      <c r="AJ81" s="238"/>
      <c r="AK81" s="238"/>
      <c r="AL81" s="238"/>
      <c r="AM81" s="238"/>
      <c r="AN81" s="238"/>
      <c r="AO81" s="238"/>
      <c r="AP81" s="237"/>
      <c r="AQ81" s="237"/>
      <c r="AR81" s="238"/>
      <c r="AS81" s="238"/>
      <c r="AT81" s="238"/>
      <c r="AU81" s="238"/>
      <c r="AV81" s="238"/>
      <c r="AW81" s="238"/>
      <c r="AX81" s="238"/>
      <c r="AY81" s="237"/>
      <c r="AZ81" s="233"/>
      <c r="BA81" s="238"/>
      <c r="BB81" s="238"/>
      <c r="BC81" s="238"/>
      <c r="BD81" s="238"/>
      <c r="BE81" s="238"/>
      <c r="BF81" s="238"/>
      <c r="BG81" s="238"/>
      <c r="BH81" s="237"/>
      <c r="BI81" s="237"/>
      <c r="BJ81" s="238"/>
      <c r="BK81" s="238"/>
      <c r="BL81" s="238"/>
      <c r="BM81" s="238"/>
      <c r="BN81" s="238"/>
      <c r="BO81" s="238"/>
      <c r="BP81" s="238"/>
      <c r="BQ81" s="237"/>
      <c r="BR81" s="233"/>
      <c r="BS81" s="249"/>
    </row>
    <row r="82" spans="1:71" ht="46.5" customHeight="1" x14ac:dyDescent="0.25">
      <c r="A82" s="239" t="s">
        <v>344</v>
      </c>
      <c r="B82" s="240" t="s">
        <v>1401</v>
      </c>
      <c r="C82" s="241">
        <v>37</v>
      </c>
      <c r="D82" s="240" t="s">
        <v>326</v>
      </c>
      <c r="E82" s="240" t="s">
        <v>395</v>
      </c>
      <c r="F82" s="246">
        <v>0</v>
      </c>
      <c r="G82" s="246">
        <v>1</v>
      </c>
      <c r="H82" s="234" t="s">
        <v>455</v>
      </c>
      <c r="I82" s="242">
        <v>0.1</v>
      </c>
      <c r="J82" s="242">
        <v>0.3</v>
      </c>
      <c r="K82" s="242">
        <v>0.6</v>
      </c>
      <c r="L82" s="242">
        <v>1</v>
      </c>
      <c r="M82" s="145">
        <v>143</v>
      </c>
      <c r="N82" s="137" t="s">
        <v>343</v>
      </c>
      <c r="O82" s="137" t="s">
        <v>407</v>
      </c>
      <c r="P82" s="187" t="s">
        <v>1752</v>
      </c>
      <c r="Q82" s="158" t="s">
        <v>455</v>
      </c>
      <c r="R82" s="158">
        <v>4</v>
      </c>
      <c r="S82" s="212">
        <v>0.25</v>
      </c>
      <c r="T82" s="117">
        <v>0</v>
      </c>
      <c r="U82" s="117">
        <v>1</v>
      </c>
      <c r="V82" s="117">
        <v>0.1</v>
      </c>
      <c r="W82" s="117">
        <v>0.3</v>
      </c>
      <c r="X82" s="117">
        <v>0.6</v>
      </c>
      <c r="Y82" s="117">
        <v>1</v>
      </c>
      <c r="Z82" s="238">
        <v>24142703</v>
      </c>
      <c r="AA82" s="238">
        <v>8936335</v>
      </c>
      <c r="AB82" s="238">
        <v>12206368</v>
      </c>
      <c r="AC82" s="238"/>
      <c r="AD82" s="238"/>
      <c r="AE82" s="238">
        <v>3000000</v>
      </c>
      <c r="AF82" s="238"/>
      <c r="AG82" s="237">
        <v>300000</v>
      </c>
      <c r="AH82" s="233"/>
      <c r="AI82" s="238">
        <v>4518959</v>
      </c>
      <c r="AJ82" s="238">
        <v>2055959</v>
      </c>
      <c r="AK82" s="238">
        <v>2463000</v>
      </c>
      <c r="AL82" s="238"/>
      <c r="AM82" s="238"/>
      <c r="AN82" s="238"/>
      <c r="AO82" s="238"/>
      <c r="AP82" s="237">
        <v>100000</v>
      </c>
      <c r="AQ82" s="233" t="s">
        <v>1485</v>
      </c>
      <c r="AR82" s="238">
        <v>6198015</v>
      </c>
      <c r="AS82" s="238">
        <v>2153955</v>
      </c>
      <c r="AT82" s="238">
        <v>3044060</v>
      </c>
      <c r="AU82" s="238"/>
      <c r="AV82" s="238"/>
      <c r="AW82" s="238">
        <v>1000000</v>
      </c>
      <c r="AX82" s="238"/>
      <c r="AY82" s="237">
        <v>100000</v>
      </c>
      <c r="AZ82" s="233" t="s">
        <v>1485</v>
      </c>
      <c r="BA82" s="238">
        <v>6506408</v>
      </c>
      <c r="BB82" s="238">
        <v>2263264</v>
      </c>
      <c r="BC82" s="238">
        <v>3243144</v>
      </c>
      <c r="BD82" s="238"/>
      <c r="BE82" s="238"/>
      <c r="BF82" s="238">
        <v>1000000</v>
      </c>
      <c r="BG82" s="238"/>
      <c r="BH82" s="237"/>
      <c r="BI82" s="237"/>
      <c r="BJ82" s="238">
        <v>6919322</v>
      </c>
      <c r="BK82" s="238">
        <v>2463158</v>
      </c>
      <c r="BL82" s="238">
        <v>3456164</v>
      </c>
      <c r="BM82" s="238"/>
      <c r="BN82" s="238"/>
      <c r="BO82" s="238">
        <v>1000000</v>
      </c>
      <c r="BP82" s="238"/>
      <c r="BQ82" s="237">
        <v>100000</v>
      </c>
      <c r="BR82" s="233" t="s">
        <v>1485</v>
      </c>
      <c r="BS82" s="249"/>
    </row>
    <row r="83" spans="1:71" ht="48" customHeight="1" x14ac:dyDescent="0.25">
      <c r="A83" s="239"/>
      <c r="B83" s="240"/>
      <c r="C83" s="241"/>
      <c r="D83" s="240"/>
      <c r="E83" s="240"/>
      <c r="F83" s="247"/>
      <c r="G83" s="247"/>
      <c r="H83" s="235"/>
      <c r="I83" s="235"/>
      <c r="J83" s="235"/>
      <c r="K83" s="235"/>
      <c r="L83" s="235"/>
      <c r="M83" s="145">
        <v>144</v>
      </c>
      <c r="N83" s="137" t="s">
        <v>345</v>
      </c>
      <c r="O83" s="137" t="s">
        <v>408</v>
      </c>
      <c r="P83" s="187" t="s">
        <v>1752</v>
      </c>
      <c r="Q83" s="158" t="s">
        <v>455</v>
      </c>
      <c r="R83" s="158">
        <v>4</v>
      </c>
      <c r="S83" s="212">
        <v>0.25</v>
      </c>
      <c r="T83" s="117">
        <v>0</v>
      </c>
      <c r="U83" s="117">
        <v>1</v>
      </c>
      <c r="V83" s="117">
        <v>0.1</v>
      </c>
      <c r="W83" s="117">
        <v>0.3</v>
      </c>
      <c r="X83" s="117">
        <v>0.6</v>
      </c>
      <c r="Y83" s="117">
        <v>1</v>
      </c>
      <c r="Z83" s="238"/>
      <c r="AA83" s="238"/>
      <c r="AB83" s="238"/>
      <c r="AC83" s="238"/>
      <c r="AD83" s="238"/>
      <c r="AE83" s="238"/>
      <c r="AF83" s="238"/>
      <c r="AG83" s="237"/>
      <c r="AH83" s="233"/>
      <c r="AI83" s="238"/>
      <c r="AJ83" s="238"/>
      <c r="AK83" s="238"/>
      <c r="AL83" s="238"/>
      <c r="AM83" s="238"/>
      <c r="AN83" s="238"/>
      <c r="AO83" s="238"/>
      <c r="AP83" s="237"/>
      <c r="AQ83" s="233"/>
      <c r="AR83" s="238"/>
      <c r="AS83" s="238"/>
      <c r="AT83" s="238"/>
      <c r="AU83" s="238"/>
      <c r="AV83" s="238"/>
      <c r="AW83" s="238"/>
      <c r="AX83" s="238"/>
      <c r="AY83" s="237"/>
      <c r="AZ83" s="233"/>
      <c r="BA83" s="238"/>
      <c r="BB83" s="238"/>
      <c r="BC83" s="238"/>
      <c r="BD83" s="238"/>
      <c r="BE83" s="238"/>
      <c r="BF83" s="238"/>
      <c r="BG83" s="238"/>
      <c r="BH83" s="237"/>
      <c r="BI83" s="237"/>
      <c r="BJ83" s="238"/>
      <c r="BK83" s="238"/>
      <c r="BL83" s="238"/>
      <c r="BM83" s="238"/>
      <c r="BN83" s="238"/>
      <c r="BO83" s="238"/>
      <c r="BP83" s="238"/>
      <c r="BQ83" s="237"/>
      <c r="BR83" s="233"/>
      <c r="BS83" s="249"/>
    </row>
    <row r="84" spans="1:71" ht="45" customHeight="1" x14ac:dyDescent="0.25">
      <c r="A84" s="239"/>
      <c r="B84" s="240"/>
      <c r="C84" s="241"/>
      <c r="D84" s="240"/>
      <c r="E84" s="240"/>
      <c r="F84" s="248"/>
      <c r="G84" s="248"/>
      <c r="H84" s="236"/>
      <c r="I84" s="236"/>
      <c r="J84" s="236"/>
      <c r="K84" s="236"/>
      <c r="L84" s="236"/>
      <c r="M84" s="145">
        <v>145</v>
      </c>
      <c r="N84" s="137" t="s">
        <v>346</v>
      </c>
      <c r="O84" s="137" t="s">
        <v>409</v>
      </c>
      <c r="P84" s="187" t="s">
        <v>1752</v>
      </c>
      <c r="Q84" s="158" t="s">
        <v>456</v>
      </c>
      <c r="R84" s="158">
        <v>4</v>
      </c>
      <c r="S84" s="212">
        <v>0.25</v>
      </c>
      <c r="T84" s="117">
        <v>0</v>
      </c>
      <c r="U84" s="117">
        <v>1</v>
      </c>
      <c r="V84" s="117">
        <v>0.1</v>
      </c>
      <c r="W84" s="117">
        <v>0.3</v>
      </c>
      <c r="X84" s="117">
        <v>0.6</v>
      </c>
      <c r="Y84" s="117">
        <v>1</v>
      </c>
      <c r="Z84" s="238"/>
      <c r="AA84" s="238"/>
      <c r="AB84" s="238"/>
      <c r="AC84" s="238"/>
      <c r="AD84" s="238"/>
      <c r="AE84" s="238"/>
      <c r="AF84" s="238"/>
      <c r="AG84" s="237"/>
      <c r="AH84" s="233"/>
      <c r="AI84" s="238"/>
      <c r="AJ84" s="238"/>
      <c r="AK84" s="238"/>
      <c r="AL84" s="238"/>
      <c r="AM84" s="238"/>
      <c r="AN84" s="238"/>
      <c r="AO84" s="238"/>
      <c r="AP84" s="237"/>
      <c r="AQ84" s="233"/>
      <c r="AR84" s="238"/>
      <c r="AS84" s="238"/>
      <c r="AT84" s="238"/>
      <c r="AU84" s="238"/>
      <c r="AV84" s="238"/>
      <c r="AW84" s="238"/>
      <c r="AX84" s="238"/>
      <c r="AY84" s="237"/>
      <c r="AZ84" s="233"/>
      <c r="BA84" s="238"/>
      <c r="BB84" s="238"/>
      <c r="BC84" s="238"/>
      <c r="BD84" s="238"/>
      <c r="BE84" s="238"/>
      <c r="BF84" s="238"/>
      <c r="BG84" s="238"/>
      <c r="BH84" s="237"/>
      <c r="BI84" s="237"/>
      <c r="BJ84" s="238"/>
      <c r="BK84" s="238"/>
      <c r="BL84" s="238"/>
      <c r="BM84" s="238"/>
      <c r="BN84" s="238"/>
      <c r="BO84" s="238"/>
      <c r="BP84" s="238"/>
      <c r="BQ84" s="237"/>
      <c r="BR84" s="233"/>
      <c r="BS84" s="249"/>
    </row>
    <row r="85" spans="1:71" ht="45" x14ac:dyDescent="0.25">
      <c r="A85" s="239"/>
      <c r="B85" s="240"/>
      <c r="C85" s="241">
        <v>38</v>
      </c>
      <c r="D85" s="240" t="s">
        <v>327</v>
      </c>
      <c r="E85" s="240" t="s">
        <v>328</v>
      </c>
      <c r="F85" s="243" t="s">
        <v>329</v>
      </c>
      <c r="G85" s="243" t="s">
        <v>330</v>
      </c>
      <c r="H85" s="234" t="s">
        <v>455</v>
      </c>
      <c r="I85" s="234" t="s">
        <v>329</v>
      </c>
      <c r="J85" s="234" t="s">
        <v>329</v>
      </c>
      <c r="K85" s="234" t="s">
        <v>690</v>
      </c>
      <c r="L85" s="234" t="s">
        <v>330</v>
      </c>
      <c r="M85" s="145">
        <v>146</v>
      </c>
      <c r="N85" s="137" t="s">
        <v>347</v>
      </c>
      <c r="O85" s="137" t="s">
        <v>1323</v>
      </c>
      <c r="P85" s="187" t="s">
        <v>1752</v>
      </c>
      <c r="Q85" s="158" t="s">
        <v>455</v>
      </c>
      <c r="R85" s="158">
        <v>4</v>
      </c>
      <c r="S85" s="212">
        <v>0.05</v>
      </c>
      <c r="T85" s="158">
        <v>855</v>
      </c>
      <c r="U85" s="158">
        <v>1855</v>
      </c>
      <c r="V85" s="167" t="s">
        <v>1539</v>
      </c>
      <c r="W85" s="167" t="s">
        <v>1540</v>
      </c>
      <c r="X85" s="167" t="s">
        <v>1541</v>
      </c>
      <c r="Y85" s="167" t="s">
        <v>1542</v>
      </c>
      <c r="Z85" s="238"/>
      <c r="AA85" s="238"/>
      <c r="AB85" s="238"/>
      <c r="AC85" s="238"/>
      <c r="AD85" s="238"/>
      <c r="AE85" s="238"/>
      <c r="AF85" s="238"/>
      <c r="AG85" s="237"/>
      <c r="AH85" s="233"/>
      <c r="AI85" s="238"/>
      <c r="AJ85" s="238"/>
      <c r="AK85" s="238"/>
      <c r="AL85" s="238"/>
      <c r="AM85" s="238"/>
      <c r="AN85" s="238"/>
      <c r="AO85" s="238"/>
      <c r="AP85" s="237"/>
      <c r="AQ85" s="233"/>
      <c r="AR85" s="238"/>
      <c r="AS85" s="238"/>
      <c r="AT85" s="238"/>
      <c r="AU85" s="238"/>
      <c r="AV85" s="238"/>
      <c r="AW85" s="238"/>
      <c r="AX85" s="238"/>
      <c r="AY85" s="237"/>
      <c r="AZ85" s="233"/>
      <c r="BA85" s="238"/>
      <c r="BB85" s="238"/>
      <c r="BC85" s="238"/>
      <c r="BD85" s="238"/>
      <c r="BE85" s="238"/>
      <c r="BF85" s="238"/>
      <c r="BG85" s="238"/>
      <c r="BH85" s="237"/>
      <c r="BI85" s="237"/>
      <c r="BJ85" s="238"/>
      <c r="BK85" s="238"/>
      <c r="BL85" s="238"/>
      <c r="BM85" s="238"/>
      <c r="BN85" s="238"/>
      <c r="BO85" s="238"/>
      <c r="BP85" s="238"/>
      <c r="BQ85" s="237"/>
      <c r="BR85" s="233"/>
      <c r="BS85" s="249"/>
    </row>
    <row r="86" spans="1:71" ht="36" x14ac:dyDescent="0.25">
      <c r="A86" s="239"/>
      <c r="B86" s="240"/>
      <c r="C86" s="241"/>
      <c r="D86" s="240"/>
      <c r="E86" s="240"/>
      <c r="F86" s="244"/>
      <c r="G86" s="244"/>
      <c r="H86" s="235"/>
      <c r="I86" s="235"/>
      <c r="J86" s="235"/>
      <c r="K86" s="235"/>
      <c r="L86" s="235"/>
      <c r="M86" s="145">
        <v>147</v>
      </c>
      <c r="N86" s="137" t="s">
        <v>410</v>
      </c>
      <c r="O86" s="137" t="s">
        <v>1324</v>
      </c>
      <c r="P86" s="187" t="s">
        <v>1752</v>
      </c>
      <c r="Q86" s="171" t="s">
        <v>455</v>
      </c>
      <c r="R86" s="158">
        <v>4</v>
      </c>
      <c r="S86" s="213">
        <v>0.05</v>
      </c>
      <c r="T86" s="46">
        <v>0</v>
      </c>
      <c r="U86" s="46">
        <v>1</v>
      </c>
      <c r="V86" s="167">
        <v>0</v>
      </c>
      <c r="W86" s="167">
        <v>0</v>
      </c>
      <c r="X86" s="167">
        <v>1</v>
      </c>
      <c r="Y86" s="167">
        <v>1</v>
      </c>
      <c r="Z86" s="238"/>
      <c r="AA86" s="238"/>
      <c r="AB86" s="238"/>
      <c r="AC86" s="238"/>
      <c r="AD86" s="238"/>
      <c r="AE86" s="238"/>
      <c r="AF86" s="238"/>
      <c r="AG86" s="237"/>
      <c r="AH86" s="233"/>
      <c r="AI86" s="238"/>
      <c r="AJ86" s="238"/>
      <c r="AK86" s="238"/>
      <c r="AL86" s="238"/>
      <c r="AM86" s="238"/>
      <c r="AN86" s="238"/>
      <c r="AO86" s="238"/>
      <c r="AP86" s="237"/>
      <c r="AQ86" s="233"/>
      <c r="AR86" s="238"/>
      <c r="AS86" s="238"/>
      <c r="AT86" s="238"/>
      <c r="AU86" s="238"/>
      <c r="AV86" s="238"/>
      <c r="AW86" s="238"/>
      <c r="AX86" s="238"/>
      <c r="AY86" s="237"/>
      <c r="AZ86" s="233"/>
      <c r="BA86" s="238"/>
      <c r="BB86" s="238"/>
      <c r="BC86" s="238"/>
      <c r="BD86" s="238"/>
      <c r="BE86" s="238"/>
      <c r="BF86" s="238"/>
      <c r="BG86" s="238"/>
      <c r="BH86" s="237"/>
      <c r="BI86" s="237"/>
      <c r="BJ86" s="238"/>
      <c r="BK86" s="238"/>
      <c r="BL86" s="238"/>
      <c r="BM86" s="238"/>
      <c r="BN86" s="238"/>
      <c r="BO86" s="238"/>
      <c r="BP86" s="238"/>
      <c r="BQ86" s="237"/>
      <c r="BR86" s="233"/>
      <c r="BS86" s="249"/>
    </row>
    <row r="87" spans="1:71" ht="36" x14ac:dyDescent="0.25">
      <c r="A87" s="239"/>
      <c r="B87" s="240"/>
      <c r="C87" s="241"/>
      <c r="D87" s="240"/>
      <c r="E87" s="240"/>
      <c r="F87" s="244"/>
      <c r="G87" s="244"/>
      <c r="H87" s="235"/>
      <c r="I87" s="235"/>
      <c r="J87" s="235"/>
      <c r="K87" s="235"/>
      <c r="L87" s="235"/>
      <c r="M87" s="145">
        <v>148</v>
      </c>
      <c r="N87" s="137" t="s">
        <v>348</v>
      </c>
      <c r="O87" s="137" t="s">
        <v>1325</v>
      </c>
      <c r="P87" s="187" t="s">
        <v>1752</v>
      </c>
      <c r="Q87" s="171" t="s">
        <v>455</v>
      </c>
      <c r="R87" s="158">
        <v>4</v>
      </c>
      <c r="S87" s="213">
        <v>0.05</v>
      </c>
      <c r="T87" s="158">
        <v>0</v>
      </c>
      <c r="U87" s="158">
        <v>1</v>
      </c>
      <c r="V87" s="167">
        <v>0</v>
      </c>
      <c r="W87" s="167">
        <v>1</v>
      </c>
      <c r="X87" s="167">
        <v>1</v>
      </c>
      <c r="Y87" s="167">
        <v>1</v>
      </c>
      <c r="Z87" s="238"/>
      <c r="AA87" s="238"/>
      <c r="AB87" s="238"/>
      <c r="AC87" s="238"/>
      <c r="AD87" s="238"/>
      <c r="AE87" s="238"/>
      <c r="AF87" s="238"/>
      <c r="AG87" s="237"/>
      <c r="AH87" s="233"/>
      <c r="AI87" s="238"/>
      <c r="AJ87" s="238"/>
      <c r="AK87" s="238"/>
      <c r="AL87" s="238"/>
      <c r="AM87" s="238"/>
      <c r="AN87" s="238"/>
      <c r="AO87" s="238"/>
      <c r="AP87" s="237"/>
      <c r="AQ87" s="233"/>
      <c r="AR87" s="238"/>
      <c r="AS87" s="238"/>
      <c r="AT87" s="238"/>
      <c r="AU87" s="238"/>
      <c r="AV87" s="238"/>
      <c r="AW87" s="238"/>
      <c r="AX87" s="238"/>
      <c r="AY87" s="237"/>
      <c r="AZ87" s="233"/>
      <c r="BA87" s="238"/>
      <c r="BB87" s="238"/>
      <c r="BC87" s="238"/>
      <c r="BD87" s="238"/>
      <c r="BE87" s="238"/>
      <c r="BF87" s="238"/>
      <c r="BG87" s="238"/>
      <c r="BH87" s="237"/>
      <c r="BI87" s="237"/>
      <c r="BJ87" s="238"/>
      <c r="BK87" s="238"/>
      <c r="BL87" s="238"/>
      <c r="BM87" s="238"/>
      <c r="BN87" s="238"/>
      <c r="BO87" s="238"/>
      <c r="BP87" s="238"/>
      <c r="BQ87" s="237"/>
      <c r="BR87" s="233"/>
      <c r="BS87" s="249"/>
    </row>
    <row r="88" spans="1:71" ht="54" customHeight="1" x14ac:dyDescent="0.25">
      <c r="A88" s="239"/>
      <c r="B88" s="240"/>
      <c r="C88" s="241"/>
      <c r="D88" s="240"/>
      <c r="E88" s="240"/>
      <c r="F88" s="244"/>
      <c r="G88" s="244"/>
      <c r="H88" s="235"/>
      <c r="I88" s="235"/>
      <c r="J88" s="235"/>
      <c r="K88" s="235"/>
      <c r="L88" s="235"/>
      <c r="M88" s="145">
        <v>149</v>
      </c>
      <c r="N88" s="137" t="s">
        <v>411</v>
      </c>
      <c r="O88" s="137" t="s">
        <v>1443</v>
      </c>
      <c r="P88" s="187" t="s">
        <v>1752</v>
      </c>
      <c r="Q88" s="171" t="s">
        <v>455</v>
      </c>
      <c r="R88" s="158">
        <v>4</v>
      </c>
      <c r="S88" s="213">
        <v>0.05</v>
      </c>
      <c r="T88" s="158">
        <v>6</v>
      </c>
      <c r="U88" s="158" t="s">
        <v>1507</v>
      </c>
      <c r="V88" s="167" t="s">
        <v>1660</v>
      </c>
      <c r="W88" s="167" t="s">
        <v>643</v>
      </c>
      <c r="X88" s="167" t="s">
        <v>1661</v>
      </c>
      <c r="Y88" s="167" t="s">
        <v>742</v>
      </c>
      <c r="Z88" s="238"/>
      <c r="AA88" s="238"/>
      <c r="AB88" s="238"/>
      <c r="AC88" s="238"/>
      <c r="AD88" s="238"/>
      <c r="AE88" s="238"/>
      <c r="AF88" s="238"/>
      <c r="AG88" s="237"/>
      <c r="AH88" s="233"/>
      <c r="AI88" s="238"/>
      <c r="AJ88" s="238"/>
      <c r="AK88" s="238"/>
      <c r="AL88" s="238"/>
      <c r="AM88" s="238"/>
      <c r="AN88" s="238"/>
      <c r="AO88" s="238"/>
      <c r="AP88" s="237"/>
      <c r="AQ88" s="233"/>
      <c r="AR88" s="238"/>
      <c r="AS88" s="238"/>
      <c r="AT88" s="238"/>
      <c r="AU88" s="238"/>
      <c r="AV88" s="238"/>
      <c r="AW88" s="238"/>
      <c r="AX88" s="238"/>
      <c r="AY88" s="237"/>
      <c r="AZ88" s="233"/>
      <c r="BA88" s="238"/>
      <c r="BB88" s="238"/>
      <c r="BC88" s="238"/>
      <c r="BD88" s="238"/>
      <c r="BE88" s="238"/>
      <c r="BF88" s="238"/>
      <c r="BG88" s="238"/>
      <c r="BH88" s="237"/>
      <c r="BI88" s="237"/>
      <c r="BJ88" s="238"/>
      <c r="BK88" s="238"/>
      <c r="BL88" s="238"/>
      <c r="BM88" s="238"/>
      <c r="BN88" s="238"/>
      <c r="BO88" s="238"/>
      <c r="BP88" s="238"/>
      <c r="BQ88" s="237"/>
      <c r="BR88" s="233"/>
      <c r="BS88" s="249"/>
    </row>
    <row r="89" spans="1:71" ht="47.25" customHeight="1" x14ac:dyDescent="0.25">
      <c r="A89" s="239"/>
      <c r="B89" s="240"/>
      <c r="C89" s="241"/>
      <c r="D89" s="240"/>
      <c r="E89" s="240"/>
      <c r="F89" s="244"/>
      <c r="G89" s="244"/>
      <c r="H89" s="235"/>
      <c r="I89" s="235"/>
      <c r="J89" s="235"/>
      <c r="K89" s="235"/>
      <c r="L89" s="235"/>
      <c r="M89" s="145">
        <v>150</v>
      </c>
      <c r="N89" s="137" t="s">
        <v>1701</v>
      </c>
      <c r="O89" s="137" t="s">
        <v>1495</v>
      </c>
      <c r="P89" s="187" t="s">
        <v>1752</v>
      </c>
      <c r="Q89" s="171" t="s">
        <v>455</v>
      </c>
      <c r="R89" s="158">
        <v>4</v>
      </c>
      <c r="S89" s="213">
        <v>0.05</v>
      </c>
      <c r="T89" s="158">
        <v>0</v>
      </c>
      <c r="U89" s="158">
        <v>1</v>
      </c>
      <c r="V89" s="171">
        <v>1</v>
      </c>
      <c r="W89" s="171">
        <v>1</v>
      </c>
      <c r="X89" s="171">
        <v>1</v>
      </c>
      <c r="Y89" s="171">
        <v>1</v>
      </c>
      <c r="Z89" s="238"/>
      <c r="AA89" s="238"/>
      <c r="AB89" s="238"/>
      <c r="AC89" s="238"/>
      <c r="AD89" s="238"/>
      <c r="AE89" s="238"/>
      <c r="AF89" s="238"/>
      <c r="AG89" s="237"/>
      <c r="AH89" s="233"/>
      <c r="AI89" s="238"/>
      <c r="AJ89" s="238"/>
      <c r="AK89" s="238"/>
      <c r="AL89" s="238"/>
      <c r="AM89" s="238"/>
      <c r="AN89" s="238"/>
      <c r="AO89" s="238"/>
      <c r="AP89" s="237"/>
      <c r="AQ89" s="233"/>
      <c r="AR89" s="238"/>
      <c r="AS89" s="238"/>
      <c r="AT89" s="238"/>
      <c r="AU89" s="238"/>
      <c r="AV89" s="238"/>
      <c r="AW89" s="238"/>
      <c r="AX89" s="238"/>
      <c r="AY89" s="237"/>
      <c r="AZ89" s="233"/>
      <c r="BA89" s="238"/>
      <c r="BB89" s="238"/>
      <c r="BC89" s="238"/>
      <c r="BD89" s="238"/>
      <c r="BE89" s="238"/>
      <c r="BF89" s="238"/>
      <c r="BG89" s="238"/>
      <c r="BH89" s="237"/>
      <c r="BI89" s="237"/>
      <c r="BJ89" s="238"/>
      <c r="BK89" s="238"/>
      <c r="BL89" s="238"/>
      <c r="BM89" s="238"/>
      <c r="BN89" s="238"/>
      <c r="BO89" s="238"/>
      <c r="BP89" s="238"/>
      <c r="BQ89" s="237"/>
      <c r="BR89" s="233"/>
      <c r="BS89" s="249"/>
    </row>
    <row r="90" spans="1:71" ht="27" customHeight="1" x14ac:dyDescent="0.25">
      <c r="A90" s="239"/>
      <c r="B90" s="240"/>
      <c r="C90" s="241"/>
      <c r="D90" s="240"/>
      <c r="E90" s="240"/>
      <c r="F90" s="244"/>
      <c r="G90" s="244"/>
      <c r="H90" s="235"/>
      <c r="I90" s="235"/>
      <c r="J90" s="235"/>
      <c r="K90" s="235"/>
      <c r="L90" s="235"/>
      <c r="M90" s="145">
        <v>151</v>
      </c>
      <c r="N90" s="137" t="s">
        <v>349</v>
      </c>
      <c r="O90" s="137" t="s">
        <v>1326</v>
      </c>
      <c r="P90" s="187" t="s">
        <v>1752</v>
      </c>
      <c r="Q90" s="171" t="s">
        <v>456</v>
      </c>
      <c r="R90" s="158">
        <v>4</v>
      </c>
      <c r="S90" s="213">
        <v>0.05</v>
      </c>
      <c r="T90" s="158">
        <v>4</v>
      </c>
      <c r="U90" s="158">
        <v>4</v>
      </c>
      <c r="V90" s="172">
        <v>4</v>
      </c>
      <c r="W90" s="172">
        <v>4</v>
      </c>
      <c r="X90" s="172">
        <v>4</v>
      </c>
      <c r="Y90" s="172">
        <v>4</v>
      </c>
      <c r="Z90" s="238"/>
      <c r="AA90" s="238"/>
      <c r="AB90" s="238"/>
      <c r="AC90" s="238"/>
      <c r="AD90" s="238"/>
      <c r="AE90" s="238"/>
      <c r="AF90" s="238"/>
      <c r="AG90" s="237"/>
      <c r="AH90" s="233"/>
      <c r="AI90" s="238"/>
      <c r="AJ90" s="238"/>
      <c r="AK90" s="238"/>
      <c r="AL90" s="238"/>
      <c r="AM90" s="238"/>
      <c r="AN90" s="238"/>
      <c r="AO90" s="238"/>
      <c r="AP90" s="237"/>
      <c r="AQ90" s="233"/>
      <c r="AR90" s="238"/>
      <c r="AS90" s="238"/>
      <c r="AT90" s="238"/>
      <c r="AU90" s="238"/>
      <c r="AV90" s="238"/>
      <c r="AW90" s="238"/>
      <c r="AX90" s="238"/>
      <c r="AY90" s="237"/>
      <c r="AZ90" s="233"/>
      <c r="BA90" s="238"/>
      <c r="BB90" s="238"/>
      <c r="BC90" s="238"/>
      <c r="BD90" s="238"/>
      <c r="BE90" s="238"/>
      <c r="BF90" s="238"/>
      <c r="BG90" s="238"/>
      <c r="BH90" s="237"/>
      <c r="BI90" s="237"/>
      <c r="BJ90" s="238"/>
      <c r="BK90" s="238"/>
      <c r="BL90" s="238"/>
      <c r="BM90" s="238"/>
      <c r="BN90" s="238"/>
      <c r="BO90" s="238"/>
      <c r="BP90" s="238"/>
      <c r="BQ90" s="237"/>
      <c r="BR90" s="233"/>
      <c r="BS90" s="249"/>
    </row>
    <row r="91" spans="1:71" ht="24" x14ac:dyDescent="0.25">
      <c r="A91" s="239"/>
      <c r="B91" s="240"/>
      <c r="C91" s="241"/>
      <c r="D91" s="240"/>
      <c r="E91" s="240"/>
      <c r="F91" s="245"/>
      <c r="G91" s="245"/>
      <c r="H91" s="236"/>
      <c r="I91" s="236"/>
      <c r="J91" s="236"/>
      <c r="K91" s="236"/>
      <c r="L91" s="236"/>
      <c r="M91" s="145">
        <v>152</v>
      </c>
      <c r="N91" s="137" t="s">
        <v>350</v>
      </c>
      <c r="O91" s="137" t="s">
        <v>412</v>
      </c>
      <c r="P91" s="187" t="s">
        <v>1752</v>
      </c>
      <c r="Q91" s="171" t="s">
        <v>455</v>
      </c>
      <c r="R91" s="158">
        <v>4</v>
      </c>
      <c r="S91" s="213">
        <v>0.05</v>
      </c>
      <c r="T91" s="117">
        <v>0.3</v>
      </c>
      <c r="U91" s="117">
        <v>1</v>
      </c>
      <c r="V91" s="170">
        <v>0.5</v>
      </c>
      <c r="W91" s="170">
        <v>0.75</v>
      </c>
      <c r="X91" s="170">
        <v>0.9</v>
      </c>
      <c r="Y91" s="170">
        <v>1</v>
      </c>
      <c r="Z91" s="238"/>
      <c r="AA91" s="238"/>
      <c r="AB91" s="238"/>
      <c r="AC91" s="238"/>
      <c r="AD91" s="238"/>
      <c r="AE91" s="238"/>
      <c r="AF91" s="238"/>
      <c r="AG91" s="237"/>
      <c r="AH91" s="233"/>
      <c r="AI91" s="238"/>
      <c r="AJ91" s="238"/>
      <c r="AK91" s="238"/>
      <c r="AL91" s="238"/>
      <c r="AM91" s="238"/>
      <c r="AN91" s="238"/>
      <c r="AO91" s="238"/>
      <c r="AP91" s="237"/>
      <c r="AQ91" s="233"/>
      <c r="AR91" s="238"/>
      <c r="AS91" s="238"/>
      <c r="AT91" s="238"/>
      <c r="AU91" s="238"/>
      <c r="AV91" s="238"/>
      <c r="AW91" s="238"/>
      <c r="AX91" s="238"/>
      <c r="AY91" s="237"/>
      <c r="AZ91" s="233"/>
      <c r="BA91" s="238"/>
      <c r="BB91" s="238"/>
      <c r="BC91" s="238"/>
      <c r="BD91" s="238"/>
      <c r="BE91" s="238"/>
      <c r="BF91" s="238"/>
      <c r="BG91" s="238"/>
      <c r="BH91" s="237"/>
      <c r="BI91" s="237"/>
      <c r="BJ91" s="238"/>
      <c r="BK91" s="238"/>
      <c r="BL91" s="238"/>
      <c r="BM91" s="238"/>
      <c r="BN91" s="238"/>
      <c r="BO91" s="238"/>
      <c r="BP91" s="238"/>
      <c r="BQ91" s="237"/>
      <c r="BR91" s="233"/>
      <c r="BS91" s="249"/>
    </row>
    <row r="92" spans="1:71" x14ac:dyDescent="0.25">
      <c r="A92" s="26"/>
      <c r="B92" s="27"/>
      <c r="C92" s="27"/>
      <c r="D92" s="27"/>
      <c r="E92" s="27"/>
      <c r="F92" s="26"/>
      <c r="G92" s="26"/>
      <c r="H92" s="26"/>
      <c r="I92" s="26"/>
      <c r="J92" s="26"/>
      <c r="K92" s="26"/>
      <c r="L92" s="26"/>
      <c r="M92" s="26"/>
      <c r="N92" s="27"/>
      <c r="O92" s="27"/>
      <c r="P92" s="27"/>
      <c r="Q92" s="26"/>
      <c r="R92" s="26"/>
      <c r="S92" s="6">
        <f>SUM(S11:S91)</f>
        <v>12.050000000000011</v>
      </c>
      <c r="T92" s="26"/>
      <c r="U92" s="26"/>
      <c r="V92" s="26"/>
      <c r="W92" s="26"/>
      <c r="X92" s="26"/>
      <c r="Y92" s="26"/>
      <c r="Z92" s="186">
        <f>SUM(Z11:Z91)</f>
        <v>2291038743</v>
      </c>
      <c r="AA92" s="186">
        <f t="shared" ref="AA92:BR92" si="0">SUM(AA11:AA91)</f>
        <v>43054414</v>
      </c>
      <c r="AB92" s="186">
        <f t="shared" si="0"/>
        <v>2154276518</v>
      </c>
      <c r="AC92" s="186">
        <f t="shared" si="0"/>
        <v>75162411</v>
      </c>
      <c r="AD92" s="186">
        <f t="shared" si="0"/>
        <v>0</v>
      </c>
      <c r="AE92" s="186">
        <f t="shared" si="0"/>
        <v>18545400</v>
      </c>
      <c r="AF92" s="186">
        <f t="shared" si="0"/>
        <v>0</v>
      </c>
      <c r="AG92" s="186">
        <f t="shared" si="0"/>
        <v>3000000</v>
      </c>
      <c r="AH92" s="186">
        <f t="shared" si="0"/>
        <v>0</v>
      </c>
      <c r="AI92" s="186">
        <f t="shared" si="0"/>
        <v>522742080</v>
      </c>
      <c r="AJ92" s="186">
        <f t="shared" si="0"/>
        <v>9905184</v>
      </c>
      <c r="AK92" s="186">
        <f t="shared" si="0"/>
        <v>482850000</v>
      </c>
      <c r="AL92" s="186">
        <f t="shared" si="0"/>
        <v>29986896</v>
      </c>
      <c r="AM92" s="186">
        <f t="shared" si="0"/>
        <v>0</v>
      </c>
      <c r="AN92" s="186">
        <f t="shared" si="0"/>
        <v>0</v>
      </c>
      <c r="AO92" s="186">
        <f t="shared" si="0"/>
        <v>0</v>
      </c>
      <c r="AP92" s="186">
        <f t="shared" si="0"/>
        <v>1000000</v>
      </c>
      <c r="AQ92" s="186">
        <f t="shared" si="0"/>
        <v>0</v>
      </c>
      <c r="AR92" s="186">
        <f t="shared" si="0"/>
        <v>550989557</v>
      </c>
      <c r="AS92" s="186">
        <f t="shared" si="0"/>
        <v>10377308</v>
      </c>
      <c r="AT92" s="186">
        <f t="shared" si="0"/>
        <v>519943586</v>
      </c>
      <c r="AU92" s="186">
        <f t="shared" si="0"/>
        <v>14668663</v>
      </c>
      <c r="AV92" s="186">
        <f t="shared" si="0"/>
        <v>0</v>
      </c>
      <c r="AW92" s="186">
        <f t="shared" si="0"/>
        <v>6000000</v>
      </c>
      <c r="AX92" s="186">
        <f t="shared" si="0"/>
        <v>0</v>
      </c>
      <c r="AY92" s="186">
        <f t="shared" si="0"/>
        <v>1000000</v>
      </c>
      <c r="AZ92" s="186">
        <f t="shared" si="0"/>
        <v>0</v>
      </c>
      <c r="BA92" s="186">
        <f t="shared" si="0"/>
        <v>588483517</v>
      </c>
      <c r="BB92" s="186">
        <f t="shared" si="0"/>
        <v>10903939</v>
      </c>
      <c r="BC92" s="186">
        <f t="shared" si="0"/>
        <v>556295136</v>
      </c>
      <c r="BD92" s="186">
        <f t="shared" si="0"/>
        <v>15104442</v>
      </c>
      <c r="BE92" s="186">
        <f t="shared" si="0"/>
        <v>0</v>
      </c>
      <c r="BF92" s="186">
        <f t="shared" si="0"/>
        <v>6180000</v>
      </c>
      <c r="BG92" s="186">
        <f t="shared" si="0"/>
        <v>0</v>
      </c>
      <c r="BH92" s="186">
        <f t="shared" si="0"/>
        <v>0</v>
      </c>
      <c r="BI92" s="186">
        <f t="shared" si="0"/>
        <v>0</v>
      </c>
      <c r="BJ92" s="186">
        <f t="shared" si="0"/>
        <v>628822590</v>
      </c>
      <c r="BK92" s="186">
        <f t="shared" si="0"/>
        <v>11866984</v>
      </c>
      <c r="BL92" s="186">
        <f t="shared" si="0"/>
        <v>595187796</v>
      </c>
      <c r="BM92" s="186">
        <f t="shared" si="0"/>
        <v>15402410</v>
      </c>
      <c r="BN92" s="186">
        <f t="shared" si="0"/>
        <v>0</v>
      </c>
      <c r="BO92" s="186">
        <f t="shared" si="0"/>
        <v>6365400</v>
      </c>
      <c r="BP92" s="186">
        <f t="shared" si="0"/>
        <v>0</v>
      </c>
      <c r="BQ92" s="186">
        <f t="shared" si="0"/>
        <v>1000000</v>
      </c>
      <c r="BR92" s="186">
        <f t="shared" si="0"/>
        <v>0</v>
      </c>
      <c r="BS92" s="186"/>
    </row>
    <row r="93" spans="1:71" x14ac:dyDescent="0.25">
      <c r="A93" s="106"/>
      <c r="F93" s="106"/>
      <c r="G93" s="106"/>
      <c r="H93" s="106"/>
      <c r="I93" s="10"/>
      <c r="J93" s="107"/>
      <c r="K93" s="106"/>
      <c r="L93" s="106"/>
      <c r="M93" s="106"/>
      <c r="Q93" s="106"/>
      <c r="R93" s="106"/>
      <c r="T93" s="106"/>
      <c r="U93" s="106"/>
      <c r="V93" s="106"/>
      <c r="W93" s="106"/>
      <c r="X93" s="106"/>
      <c r="Y93" s="106"/>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row>
    <row r="94" spans="1:71" x14ac:dyDescent="0.25">
      <c r="A94" s="106"/>
      <c r="F94" s="106"/>
      <c r="G94" s="106"/>
      <c r="H94" s="106"/>
      <c r="I94" s="10"/>
      <c r="J94" s="280"/>
      <c r="K94" s="106"/>
      <c r="L94" s="106"/>
      <c r="M94" s="106"/>
      <c r="Q94" s="106"/>
      <c r="R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row>
    <row r="95" spans="1:71" x14ac:dyDescent="0.25">
      <c r="A95" s="106"/>
      <c r="F95" s="106"/>
      <c r="G95" s="106"/>
      <c r="H95" s="106"/>
      <c r="I95" s="10"/>
      <c r="J95" s="280"/>
      <c r="K95" s="106"/>
      <c r="L95" s="106"/>
      <c r="M95" s="106"/>
      <c r="Q95" s="106"/>
      <c r="R95" s="106"/>
      <c r="T95" s="106"/>
      <c r="U95" s="106"/>
      <c r="V95" s="106"/>
      <c r="W95" s="106"/>
      <c r="X95" s="106"/>
      <c r="Y95" s="106"/>
      <c r="Z95" s="126">
        <v>2291038742</v>
      </c>
      <c r="AA95" s="126">
        <v>43054413</v>
      </c>
      <c r="AB95" s="126">
        <v>2154276518</v>
      </c>
      <c r="AC95" s="126">
        <v>75161710</v>
      </c>
      <c r="AD95" s="126">
        <v>0</v>
      </c>
      <c r="AE95" s="126">
        <v>18545400</v>
      </c>
      <c r="AF95" s="126">
        <v>0</v>
      </c>
      <c r="AG95" s="126">
        <v>3000000</v>
      </c>
      <c r="AH95" s="126">
        <v>0</v>
      </c>
      <c r="AI95" s="126">
        <v>522742079</v>
      </c>
      <c r="AJ95" s="126">
        <v>9905184</v>
      </c>
      <c r="AK95" s="126">
        <v>482850000</v>
      </c>
      <c r="AL95" s="126">
        <v>29986896</v>
      </c>
      <c r="AM95" s="126">
        <v>0</v>
      </c>
      <c r="AN95" s="126">
        <v>0</v>
      </c>
      <c r="AO95" s="126">
        <v>0</v>
      </c>
      <c r="AP95" s="126">
        <v>1000000</v>
      </c>
      <c r="AQ95" s="126">
        <v>0</v>
      </c>
      <c r="AR95" s="126">
        <v>550989557</v>
      </c>
      <c r="AS95" s="126">
        <v>10377308</v>
      </c>
      <c r="AT95" s="126">
        <v>519943586</v>
      </c>
      <c r="AU95" s="126">
        <v>14668663</v>
      </c>
      <c r="AV95" s="126">
        <v>0</v>
      </c>
      <c r="AW95" s="126">
        <v>6000000</v>
      </c>
      <c r="AX95" s="126">
        <v>0</v>
      </c>
      <c r="AY95" s="126">
        <v>1000000</v>
      </c>
      <c r="AZ95" s="126">
        <v>0</v>
      </c>
      <c r="BA95" s="126">
        <v>588483516</v>
      </c>
      <c r="BB95" s="126">
        <v>10903939</v>
      </c>
      <c r="BC95" s="126">
        <v>556295136</v>
      </c>
      <c r="BD95" s="126">
        <v>15104442</v>
      </c>
      <c r="BE95" s="126">
        <v>0</v>
      </c>
      <c r="BF95" s="126">
        <v>6180000</v>
      </c>
      <c r="BG95" s="126">
        <v>0</v>
      </c>
      <c r="BH95" s="126">
        <v>0</v>
      </c>
      <c r="BI95" s="126">
        <v>0</v>
      </c>
      <c r="BJ95" s="126">
        <v>628822590</v>
      </c>
      <c r="BK95" s="126">
        <v>11866984</v>
      </c>
      <c r="BL95" s="126">
        <v>595187796</v>
      </c>
      <c r="BM95" s="126">
        <v>15402410</v>
      </c>
      <c r="BN95" s="126">
        <v>0</v>
      </c>
      <c r="BO95" s="126">
        <v>6365400</v>
      </c>
      <c r="BP95" s="126">
        <v>0</v>
      </c>
      <c r="BQ95" s="126">
        <v>1000000</v>
      </c>
      <c r="BR95" s="126">
        <v>0</v>
      </c>
      <c r="BS95" s="106"/>
    </row>
    <row r="96" spans="1:71" x14ac:dyDescent="0.25">
      <c r="I96" s="10"/>
      <c r="J96" s="10"/>
    </row>
  </sheetData>
  <mergeCells count="371">
    <mergeCell ref="J94:J95"/>
    <mergeCell ref="AU82:AU91"/>
    <mergeCell ref="AV82:AV91"/>
    <mergeCell ref="AW82:AW91"/>
    <mergeCell ref="AX82:AX91"/>
    <mergeCell ref="BA67:BA81"/>
    <mergeCell ref="BB67:BB81"/>
    <mergeCell ref="J76:J80"/>
    <mergeCell ref="K67:K73"/>
    <mergeCell ref="L67:L73"/>
    <mergeCell ref="K74:K75"/>
    <mergeCell ref="AW67:AW81"/>
    <mergeCell ref="J67:J73"/>
    <mergeCell ref="AE67:AE81"/>
    <mergeCell ref="AS67:AS81"/>
    <mergeCell ref="AK67:AK81"/>
    <mergeCell ref="AL67:AL81"/>
    <mergeCell ref="L76:L80"/>
    <mergeCell ref="AQ67:AQ81"/>
    <mergeCell ref="AR67:AR81"/>
    <mergeCell ref="AF67:AF81"/>
    <mergeCell ref="AO67:AO81"/>
    <mergeCell ref="AP67:AP81"/>
    <mergeCell ref="AG67:AG81"/>
    <mergeCell ref="E7:BS7"/>
    <mergeCell ref="AT67:AT81"/>
    <mergeCell ref="AU67:AU81"/>
    <mergeCell ref="BC67:BC81"/>
    <mergeCell ref="H67:H73"/>
    <mergeCell ref="G59:G61"/>
    <mergeCell ref="H59:H61"/>
    <mergeCell ref="I59:I61"/>
    <mergeCell ref="J59:J61"/>
    <mergeCell ref="K59:K61"/>
    <mergeCell ref="L59:L61"/>
    <mergeCell ref="AK31:AK66"/>
    <mergeCell ref="AL31:AL66"/>
    <mergeCell ref="BM31:BM66"/>
    <mergeCell ref="BN31:BN66"/>
    <mergeCell ref="BO31:BO66"/>
    <mergeCell ref="BP31:BP66"/>
    <mergeCell ref="BC31:BC66"/>
    <mergeCell ref="AY31:AY66"/>
    <mergeCell ref="G62:G63"/>
    <mergeCell ref="J62:J63"/>
    <mergeCell ref="K62:K63"/>
    <mergeCell ref="H48:H49"/>
    <mergeCell ref="AM31:AM66"/>
    <mergeCell ref="E76:E80"/>
    <mergeCell ref="F76:F80"/>
    <mergeCell ref="C74:C75"/>
    <mergeCell ref="D74:D75"/>
    <mergeCell ref="H62:H63"/>
    <mergeCell ref="I62:I63"/>
    <mergeCell ref="E74:E75"/>
    <mergeCell ref="F74:F75"/>
    <mergeCell ref="I67:I73"/>
    <mergeCell ref="I74:I75"/>
    <mergeCell ref="G67:G73"/>
    <mergeCell ref="I76:I80"/>
    <mergeCell ref="G76:G80"/>
    <mergeCell ref="H76:H80"/>
    <mergeCell ref="G74:G75"/>
    <mergeCell ref="H74:H75"/>
    <mergeCell ref="C62:C63"/>
    <mergeCell ref="D62:D63"/>
    <mergeCell ref="E62:E63"/>
    <mergeCell ref="F62:F63"/>
    <mergeCell ref="C56:C58"/>
    <mergeCell ref="K51:K55"/>
    <mergeCell ref="I56:I58"/>
    <mergeCell ref="AI31:AI66"/>
    <mergeCell ref="AJ31:AJ66"/>
    <mergeCell ref="B59:B61"/>
    <mergeCell ref="C59:C61"/>
    <mergeCell ref="D59:D61"/>
    <mergeCell ref="E59:E61"/>
    <mergeCell ref="B65:B66"/>
    <mergeCell ref="C65:C66"/>
    <mergeCell ref="D65:D66"/>
    <mergeCell ref="B62:B64"/>
    <mergeCell ref="E31:E32"/>
    <mergeCell ref="C48:C49"/>
    <mergeCell ref="D48:D49"/>
    <mergeCell ref="E48:E49"/>
    <mergeCell ref="F48:F49"/>
    <mergeCell ref="G48:G49"/>
    <mergeCell ref="I31:I32"/>
    <mergeCell ref="K34:K47"/>
    <mergeCell ref="AC11:AC30"/>
    <mergeCell ref="AH11:AH30"/>
    <mergeCell ref="Z11:Z30"/>
    <mergeCell ref="L22:L28"/>
    <mergeCell ref="L29:L30"/>
    <mergeCell ref="AD11:AD30"/>
    <mergeCell ref="A31:A66"/>
    <mergeCell ref="B31:B50"/>
    <mergeCell ref="Z31:Z66"/>
    <mergeCell ref="AA31:AA66"/>
    <mergeCell ref="AB31:AB66"/>
    <mergeCell ref="AC31:AC66"/>
    <mergeCell ref="AD31:AD66"/>
    <mergeCell ref="I48:I49"/>
    <mergeCell ref="J48:J49"/>
    <mergeCell ref="K48:K49"/>
    <mergeCell ref="L48:L49"/>
    <mergeCell ref="H34:H47"/>
    <mergeCell ref="D31:D32"/>
    <mergeCell ref="H31:H32"/>
    <mergeCell ref="F34:F47"/>
    <mergeCell ref="G34:G47"/>
    <mergeCell ref="B51:B58"/>
    <mergeCell ref="C51:C55"/>
    <mergeCell ref="BA31:BA66"/>
    <mergeCell ref="AP31:AP66"/>
    <mergeCell ref="AQ31:AQ66"/>
    <mergeCell ref="AU31:AU66"/>
    <mergeCell ref="BK31:BK66"/>
    <mergeCell ref="BL31:BL66"/>
    <mergeCell ref="BG31:BG66"/>
    <mergeCell ref="BH31:BH66"/>
    <mergeCell ref="BD31:BD66"/>
    <mergeCell ref="AZ31:AZ66"/>
    <mergeCell ref="BE31:BE66"/>
    <mergeCell ref="BF31:BF66"/>
    <mergeCell ref="AW31:AW66"/>
    <mergeCell ref="BI31:BI66"/>
    <mergeCell ref="BJ31:BJ66"/>
    <mergeCell ref="AR31:AR66"/>
    <mergeCell ref="AS31:AS66"/>
    <mergeCell ref="AT31:AT66"/>
    <mergeCell ref="BB31:BB66"/>
    <mergeCell ref="AX31:AX66"/>
    <mergeCell ref="AN11:AN30"/>
    <mergeCell ref="AO11:AO30"/>
    <mergeCell ref="BR11:BR30"/>
    <mergeCell ref="BE11:BE30"/>
    <mergeCell ref="BF11:BF30"/>
    <mergeCell ref="BG11:BG30"/>
    <mergeCell ref="BH11:BH30"/>
    <mergeCell ref="BI11:BI30"/>
    <mergeCell ref="BB11:BB30"/>
    <mergeCell ref="BC11:BC30"/>
    <mergeCell ref="BP11:BP30"/>
    <mergeCell ref="BQ11:BQ30"/>
    <mergeCell ref="BJ11:BJ30"/>
    <mergeCell ref="AW11:AW30"/>
    <mergeCell ref="AX11:AX30"/>
    <mergeCell ref="K22:K28"/>
    <mergeCell ref="A11:A30"/>
    <mergeCell ref="B11:B28"/>
    <mergeCell ref="D22:D28"/>
    <mergeCell ref="E22:E28"/>
    <mergeCell ref="B29:B30"/>
    <mergeCell ref="J11:J20"/>
    <mergeCell ref="J29:J30"/>
    <mergeCell ref="G29:G30"/>
    <mergeCell ref="D11:D20"/>
    <mergeCell ref="H22:H28"/>
    <mergeCell ref="D29:D30"/>
    <mergeCell ref="H29:H30"/>
    <mergeCell ref="E29:E30"/>
    <mergeCell ref="F29:F30"/>
    <mergeCell ref="C22:C28"/>
    <mergeCell ref="C29:C30"/>
    <mergeCell ref="G22:G28"/>
    <mergeCell ref="J22:J28"/>
    <mergeCell ref="K11:K20"/>
    <mergeCell ref="K29:K30"/>
    <mergeCell ref="E4:N4"/>
    <mergeCell ref="E5:N5"/>
    <mergeCell ref="AG11:AG30"/>
    <mergeCell ref="E6:N6"/>
    <mergeCell ref="D9:L9"/>
    <mergeCell ref="AI11:AI30"/>
    <mergeCell ref="I29:I30"/>
    <mergeCell ref="F22:F28"/>
    <mergeCell ref="A2:BS2"/>
    <mergeCell ref="A9:A10"/>
    <mergeCell ref="B9:B10"/>
    <mergeCell ref="Z9:AF9"/>
    <mergeCell ref="AI9:AO9"/>
    <mergeCell ref="E11:E20"/>
    <mergeCell ref="F11:F20"/>
    <mergeCell ref="C11:C20"/>
    <mergeCell ref="N11:N12"/>
    <mergeCell ref="G11:G20"/>
    <mergeCell ref="BS9:BS10"/>
    <mergeCell ref="AR9:AX9"/>
    <mergeCell ref="BQ9:BR9"/>
    <mergeCell ref="BJ9:BP9"/>
    <mergeCell ref="BK11:BK30"/>
    <mergeCell ref="BL11:BL30"/>
    <mergeCell ref="N9:Y9"/>
    <mergeCell ref="M9:M10"/>
    <mergeCell ref="C34:C47"/>
    <mergeCell ref="E34:E47"/>
    <mergeCell ref="L34:L47"/>
    <mergeCell ref="AE11:AE30"/>
    <mergeCell ref="AF11:AF30"/>
    <mergeCell ref="C31:C32"/>
    <mergeCell ref="D34:D47"/>
    <mergeCell ref="F31:F32"/>
    <mergeCell ref="G31:G32"/>
    <mergeCell ref="J34:J47"/>
    <mergeCell ref="AA11:AA30"/>
    <mergeCell ref="AB11:AB30"/>
    <mergeCell ref="C9:C10"/>
    <mergeCell ref="I22:I28"/>
    <mergeCell ref="H11:H20"/>
    <mergeCell ref="I11:I20"/>
    <mergeCell ref="J31:J32"/>
    <mergeCell ref="K31:K32"/>
    <mergeCell ref="L31:L32"/>
    <mergeCell ref="L11:L20"/>
    <mergeCell ref="N34:N38"/>
    <mergeCell ref="I34:I47"/>
    <mergeCell ref="BF67:BF81"/>
    <mergeCell ref="BH9:BI9"/>
    <mergeCell ref="AY9:AZ9"/>
    <mergeCell ref="AP9:AQ9"/>
    <mergeCell ref="AG9:AH9"/>
    <mergeCell ref="BA9:BG9"/>
    <mergeCell ref="AJ11:AJ30"/>
    <mergeCell ref="AK11:AK30"/>
    <mergeCell ref="AL11:AL30"/>
    <mergeCell ref="AZ11:AZ30"/>
    <mergeCell ref="AM11:AM30"/>
    <mergeCell ref="BD11:BD30"/>
    <mergeCell ref="AY11:AY30"/>
    <mergeCell ref="AU11:AU30"/>
    <mergeCell ref="AV31:AV66"/>
    <mergeCell ref="AV11:AV30"/>
    <mergeCell ref="BA11:BA30"/>
    <mergeCell ref="AP11:AP30"/>
    <mergeCell ref="AQ11:AQ30"/>
    <mergeCell ref="AR11:AR30"/>
    <mergeCell ref="AM67:AM81"/>
    <mergeCell ref="AN67:AN81"/>
    <mergeCell ref="AS11:AS30"/>
    <mergeCell ref="AT11:AT30"/>
    <mergeCell ref="A67:A81"/>
    <mergeCell ref="B67:B81"/>
    <mergeCell ref="Z67:Z81"/>
    <mergeCell ref="AA67:AA81"/>
    <mergeCell ref="AB67:AB81"/>
    <mergeCell ref="AC67:AC81"/>
    <mergeCell ref="AD67:AD81"/>
    <mergeCell ref="BD67:BD81"/>
    <mergeCell ref="BE67:BE81"/>
    <mergeCell ref="C67:C73"/>
    <mergeCell ref="D67:D73"/>
    <mergeCell ref="E67:E73"/>
    <mergeCell ref="F67:F73"/>
    <mergeCell ref="C76:C80"/>
    <mergeCell ref="D76:D80"/>
    <mergeCell ref="J74:J75"/>
    <mergeCell ref="K76:K80"/>
    <mergeCell ref="L74:L75"/>
    <mergeCell ref="AV67:AV81"/>
    <mergeCell ref="AX67:AX81"/>
    <mergeCell ref="AY67:AY81"/>
    <mergeCell ref="AH67:AH81"/>
    <mergeCell ref="AI67:AI81"/>
    <mergeCell ref="AJ67:AJ81"/>
    <mergeCell ref="AO31:AO66"/>
    <mergeCell ref="AE31:AE66"/>
    <mergeCell ref="AF31:AF66"/>
    <mergeCell ref="AG31:AG66"/>
    <mergeCell ref="AH31:AH66"/>
    <mergeCell ref="L51:L55"/>
    <mergeCell ref="D56:D58"/>
    <mergeCell ref="E56:E58"/>
    <mergeCell ref="F56:F58"/>
    <mergeCell ref="G56:G58"/>
    <mergeCell ref="H56:H58"/>
    <mergeCell ref="AN31:AN66"/>
    <mergeCell ref="J56:J58"/>
    <mergeCell ref="K56:K58"/>
    <mergeCell ref="F51:F55"/>
    <mergeCell ref="G51:G55"/>
    <mergeCell ref="H51:H55"/>
    <mergeCell ref="I51:I55"/>
    <mergeCell ref="J51:J55"/>
    <mergeCell ref="L62:L63"/>
    <mergeCell ref="L56:L58"/>
    <mergeCell ref="F59:F61"/>
    <mergeCell ref="D51:D55"/>
    <mergeCell ref="E51:E55"/>
    <mergeCell ref="AZ67:AZ81"/>
    <mergeCell ref="BH67:BH81"/>
    <mergeCell ref="BI67:BI81"/>
    <mergeCell ref="BJ67:BJ81"/>
    <mergeCell ref="BK67:BK81"/>
    <mergeCell ref="BS11:BS91"/>
    <mergeCell ref="BO11:BO30"/>
    <mergeCell ref="BM11:BM30"/>
    <mergeCell ref="BN11:BN30"/>
    <mergeCell ref="BQ31:BQ66"/>
    <mergeCell ref="BR31:BR66"/>
    <mergeCell ref="BL67:BL81"/>
    <mergeCell ref="BM67:BM81"/>
    <mergeCell ref="BN67:BN81"/>
    <mergeCell ref="BO67:BO81"/>
    <mergeCell ref="BP67:BP81"/>
    <mergeCell ref="BQ67:BQ81"/>
    <mergeCell ref="BR67:BR81"/>
    <mergeCell ref="BG67:BG81"/>
    <mergeCell ref="AZ82:AZ91"/>
    <mergeCell ref="BA82:BA91"/>
    <mergeCell ref="BB82:BB91"/>
    <mergeCell ref="BP82:BP91"/>
    <mergeCell ref="BQ82:BQ91"/>
    <mergeCell ref="A82:A91"/>
    <mergeCell ref="B82:B91"/>
    <mergeCell ref="C82:C84"/>
    <mergeCell ref="D82:D84"/>
    <mergeCell ref="E82:E84"/>
    <mergeCell ref="I82:I84"/>
    <mergeCell ref="J82:J84"/>
    <mergeCell ref="K82:K84"/>
    <mergeCell ref="L82:L84"/>
    <mergeCell ref="C85:C91"/>
    <mergeCell ref="D85:D91"/>
    <mergeCell ref="E85:E91"/>
    <mergeCell ref="F85:F91"/>
    <mergeCell ref="G85:G91"/>
    <mergeCell ref="H85:H91"/>
    <mergeCell ref="H82:H84"/>
    <mergeCell ref="G82:G84"/>
    <mergeCell ref="F82:F84"/>
    <mergeCell ref="AG82:AG91"/>
    <mergeCell ref="AH82:AH91"/>
    <mergeCell ref="AK82:AK91"/>
    <mergeCell ref="AL82:AL91"/>
    <mergeCell ref="AM82:AM91"/>
    <mergeCell ref="AN82:AN91"/>
    <mergeCell ref="AO82:AO91"/>
    <mergeCell ref="Z82:Z91"/>
    <mergeCell ref="K85:K91"/>
    <mergeCell ref="L85:L91"/>
    <mergeCell ref="AA82:AA91"/>
    <mergeCell ref="AB82:AB91"/>
    <mergeCell ref="AC82:AC91"/>
    <mergeCell ref="AD82:AD91"/>
    <mergeCell ref="AE82:AE91"/>
    <mergeCell ref="AF82:AF91"/>
    <mergeCell ref="BR82:BR91"/>
    <mergeCell ref="I85:I91"/>
    <mergeCell ref="J85:J91"/>
    <mergeCell ref="BI82:BI91"/>
    <mergeCell ref="BJ82:BJ91"/>
    <mergeCell ref="BK82:BK91"/>
    <mergeCell ref="BL82:BL91"/>
    <mergeCell ref="BM82:BM91"/>
    <mergeCell ref="BN82:BN91"/>
    <mergeCell ref="BC82:BC91"/>
    <mergeCell ref="BD82:BD91"/>
    <mergeCell ref="BE82:BE91"/>
    <mergeCell ref="BF82:BF91"/>
    <mergeCell ref="BG82:BG91"/>
    <mergeCell ref="BH82:BH91"/>
    <mergeCell ref="BO82:BO91"/>
    <mergeCell ref="AP82:AP91"/>
    <mergeCell ref="AQ82:AQ91"/>
    <mergeCell ref="AR82:AR91"/>
    <mergeCell ref="AS82:AS91"/>
    <mergeCell ref="AT82:AT91"/>
    <mergeCell ref="AY82:AY91"/>
    <mergeCell ref="AI82:AI91"/>
    <mergeCell ref="AJ82:AJ91"/>
  </mergeCells>
  <pageMargins left="0.7" right="0.7" top="0.75" bottom="0.75" header="0.3" footer="0.3"/>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BS31"/>
  <sheetViews>
    <sheetView topLeftCell="O23" zoomScale="90" zoomScaleNormal="90" workbookViewId="0">
      <selection activeCell="Z11" sqref="Z11:Z28"/>
    </sheetView>
  </sheetViews>
  <sheetFormatPr baseColWidth="10" defaultColWidth="10.85546875" defaultRowHeight="15" x14ac:dyDescent="0.25"/>
  <cols>
    <col min="1" max="1" width="6.28515625" style="1" customWidth="1"/>
    <col min="2" max="2" width="18.7109375" style="18" customWidth="1"/>
    <col min="3" max="3" width="4.7109375" style="1" customWidth="1"/>
    <col min="4" max="4" width="22.42578125" style="18" customWidth="1"/>
    <col min="5" max="5" width="25" style="18" customWidth="1"/>
    <col min="6" max="6" width="9.28515625" style="1" customWidth="1"/>
    <col min="7" max="7" width="9.140625" style="1" customWidth="1"/>
    <col min="8" max="8" width="6.140625" style="1" customWidth="1"/>
    <col min="9" max="9" width="8.7109375" style="1" customWidth="1"/>
    <col min="10" max="11" width="7.42578125" style="1" customWidth="1"/>
    <col min="12" max="12" width="7.5703125" style="1" customWidth="1"/>
    <col min="13" max="13" width="4.85546875" style="77" customWidth="1"/>
    <col min="14" max="14" width="36" style="18" customWidth="1"/>
    <col min="15" max="15" width="31.42578125" style="18" customWidth="1"/>
    <col min="16" max="16" width="4" style="18" customWidth="1"/>
    <col min="17" max="17" width="8.140625" style="1" customWidth="1"/>
    <col min="18" max="18" width="6.85546875" style="1" customWidth="1"/>
    <col min="19" max="19" width="4.85546875" style="2" customWidth="1"/>
    <col min="20" max="20" width="8.7109375" style="1" customWidth="1"/>
    <col min="21" max="21" width="9" style="1" customWidth="1"/>
    <col min="22" max="22" width="8.85546875" style="1" customWidth="1"/>
    <col min="23" max="23" width="10.7109375" style="1" customWidth="1"/>
    <col min="24" max="24" width="8.85546875" style="1" customWidth="1"/>
    <col min="25" max="25" width="10" style="1" customWidth="1"/>
    <col min="26" max="70" width="13.7109375" style="1" customWidth="1"/>
    <col min="71" max="71" width="17.7109375" style="1" customWidth="1"/>
    <col min="72" max="16384" width="10.85546875" style="1"/>
  </cols>
  <sheetData>
    <row r="2" spans="1:7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1:71" ht="15" customHeight="1" x14ac:dyDescent="0.2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1:71" ht="15" customHeight="1" x14ac:dyDescent="0.25">
      <c r="A4" s="57"/>
      <c r="B4" s="50"/>
      <c r="C4" s="73"/>
      <c r="D4" s="112" t="s">
        <v>1398</v>
      </c>
      <c r="E4" s="267" t="s">
        <v>1327</v>
      </c>
      <c r="F4" s="267"/>
      <c r="G4" s="267"/>
      <c r="H4" s="267"/>
      <c r="I4" s="267"/>
      <c r="J4" s="267"/>
      <c r="K4" s="267"/>
      <c r="L4" s="267"/>
      <c r="M4" s="267"/>
      <c r="N4" s="267"/>
      <c r="O4" s="50"/>
      <c r="P4" s="132"/>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1:71" ht="15" customHeight="1" x14ac:dyDescent="0.2">
      <c r="A5" s="3"/>
      <c r="B5" s="17"/>
      <c r="C5" s="58"/>
      <c r="D5" s="17" t="s">
        <v>1</v>
      </c>
      <c r="E5" s="268" t="s">
        <v>17</v>
      </c>
      <c r="F5" s="268"/>
      <c r="G5" s="268"/>
      <c r="H5" s="268"/>
      <c r="I5" s="268"/>
      <c r="J5" s="268"/>
      <c r="K5" s="268"/>
      <c r="L5" s="268"/>
      <c r="M5" s="268"/>
      <c r="N5" s="268"/>
      <c r="O5" s="53"/>
      <c r="P5" s="53"/>
      <c r="Q5" s="53"/>
      <c r="R5" s="53"/>
      <c r="S5" s="53"/>
      <c r="T5" s="53"/>
      <c r="U5" s="53"/>
      <c r="V5" s="53"/>
      <c r="W5" s="53"/>
      <c r="X5" s="53"/>
      <c r="Y5" s="53"/>
      <c r="Z5" s="53"/>
      <c r="AA5" s="53"/>
    </row>
    <row r="6" spans="1:71" ht="19.5" customHeight="1" x14ac:dyDescent="0.2">
      <c r="A6" s="3"/>
      <c r="B6" s="17"/>
      <c r="C6" s="58"/>
      <c r="D6" s="17" t="s">
        <v>111</v>
      </c>
      <c r="E6" s="268" t="s">
        <v>1721</v>
      </c>
      <c r="F6" s="268"/>
      <c r="G6" s="268"/>
      <c r="H6" s="268"/>
      <c r="I6" s="268"/>
      <c r="J6" s="268"/>
      <c r="K6" s="268"/>
      <c r="L6" s="268"/>
      <c r="M6" s="268"/>
      <c r="N6" s="268"/>
      <c r="O6" s="53"/>
      <c r="P6" s="53"/>
      <c r="Q6" s="53"/>
      <c r="R6" s="53"/>
      <c r="S6" s="53"/>
      <c r="T6" s="53"/>
      <c r="U6" s="53"/>
      <c r="V6" s="53"/>
      <c r="W6" s="53"/>
      <c r="X6" s="53"/>
      <c r="Y6" s="53"/>
      <c r="Z6" s="53"/>
      <c r="AA6" s="53"/>
    </row>
    <row r="7" spans="1:71" ht="25.5" customHeight="1" x14ac:dyDescent="0.2">
      <c r="A7" s="51"/>
      <c r="B7" s="17"/>
      <c r="C7" s="74"/>
      <c r="D7" s="25" t="s">
        <v>513</v>
      </c>
      <c r="E7" s="268" t="s">
        <v>1496</v>
      </c>
      <c r="F7" s="268"/>
      <c r="G7" s="268"/>
      <c r="H7" s="268"/>
      <c r="I7" s="268"/>
      <c r="J7" s="268"/>
      <c r="K7" s="268"/>
      <c r="L7" s="268"/>
      <c r="M7" s="268"/>
      <c r="N7" s="268"/>
      <c r="O7" s="268"/>
      <c r="P7" s="268"/>
      <c r="Q7" s="268"/>
      <c r="R7" s="268"/>
      <c r="S7" s="268"/>
      <c r="T7" s="268"/>
      <c r="U7" s="53"/>
      <c r="V7" s="53"/>
      <c r="W7" s="53"/>
      <c r="X7" s="53"/>
      <c r="Y7" s="53"/>
      <c r="Z7" s="53"/>
      <c r="AA7" s="53"/>
    </row>
    <row r="9" spans="1:71" ht="15" customHeight="1" x14ac:dyDescent="0.25">
      <c r="A9" s="297" t="s">
        <v>224</v>
      </c>
      <c r="B9" s="297" t="s">
        <v>15</v>
      </c>
      <c r="C9" s="297" t="s">
        <v>454</v>
      </c>
      <c r="D9" s="301" t="s">
        <v>7</v>
      </c>
      <c r="E9" s="302"/>
      <c r="F9" s="302"/>
      <c r="G9" s="302"/>
      <c r="H9" s="302"/>
      <c r="I9" s="302"/>
      <c r="J9" s="302"/>
      <c r="K9" s="302"/>
      <c r="L9" s="302"/>
      <c r="M9" s="299" t="s">
        <v>1451</v>
      </c>
      <c r="N9" s="298" t="s">
        <v>8</v>
      </c>
      <c r="O9" s="298"/>
      <c r="P9" s="298"/>
      <c r="Q9" s="298"/>
      <c r="R9" s="298"/>
      <c r="S9" s="298"/>
      <c r="T9" s="298"/>
      <c r="U9" s="298"/>
      <c r="V9" s="298"/>
      <c r="W9" s="298"/>
      <c r="X9" s="298"/>
      <c r="Y9" s="298"/>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303" t="s">
        <v>5</v>
      </c>
    </row>
    <row r="10" spans="1:71" ht="74.25" customHeight="1" x14ac:dyDescent="0.25">
      <c r="A10" s="297"/>
      <c r="B10" s="297"/>
      <c r="C10" s="297"/>
      <c r="D10" s="113" t="s">
        <v>9</v>
      </c>
      <c r="E10" s="96" t="s">
        <v>10</v>
      </c>
      <c r="F10" s="95" t="s">
        <v>12</v>
      </c>
      <c r="G10" s="95" t="s">
        <v>13</v>
      </c>
      <c r="H10" s="30" t="s">
        <v>0</v>
      </c>
      <c r="I10" s="30" t="s">
        <v>463</v>
      </c>
      <c r="J10" s="30" t="s">
        <v>464</v>
      </c>
      <c r="K10" s="30" t="s">
        <v>14</v>
      </c>
      <c r="L10" s="30" t="s">
        <v>465</v>
      </c>
      <c r="M10" s="300"/>
      <c r="N10" s="96" t="s">
        <v>11</v>
      </c>
      <c r="O10" s="96" t="s">
        <v>10</v>
      </c>
      <c r="P10" s="30" t="s">
        <v>1760</v>
      </c>
      <c r="Q10" s="30" t="s">
        <v>0</v>
      </c>
      <c r="R10" s="30" t="s">
        <v>16</v>
      </c>
      <c r="S10" s="30"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303"/>
    </row>
    <row r="11" spans="1:71" ht="57.75" customHeight="1" x14ac:dyDescent="0.25">
      <c r="A11" s="307" t="s">
        <v>1721</v>
      </c>
      <c r="B11" s="287" t="s">
        <v>1000</v>
      </c>
      <c r="C11" s="224">
        <v>39</v>
      </c>
      <c r="D11" s="139" t="s">
        <v>1722</v>
      </c>
      <c r="E11" s="139" t="s">
        <v>1573</v>
      </c>
      <c r="F11" s="134">
        <v>147741</v>
      </c>
      <c r="G11" s="134" t="s">
        <v>1575</v>
      </c>
      <c r="H11" s="134" t="s">
        <v>455</v>
      </c>
      <c r="I11" s="134" t="s">
        <v>1574</v>
      </c>
      <c r="J11" s="134" t="s">
        <v>1577</v>
      </c>
      <c r="K11" s="134" t="s">
        <v>1578</v>
      </c>
      <c r="L11" s="134" t="s">
        <v>1576</v>
      </c>
      <c r="M11" s="162">
        <v>153</v>
      </c>
      <c r="N11" s="120" t="s">
        <v>988</v>
      </c>
      <c r="O11" s="123" t="s">
        <v>989</v>
      </c>
      <c r="P11" s="160" t="s">
        <v>1753</v>
      </c>
      <c r="Q11" s="47" t="s">
        <v>455</v>
      </c>
      <c r="R11" s="47" t="s">
        <v>990</v>
      </c>
      <c r="S11" s="215">
        <v>0.25</v>
      </c>
      <c r="T11" s="41">
        <v>0</v>
      </c>
      <c r="U11" s="41">
        <v>15</v>
      </c>
      <c r="V11" s="47">
        <v>3</v>
      </c>
      <c r="W11" s="108" t="s">
        <v>647</v>
      </c>
      <c r="X11" s="108" t="s">
        <v>1204</v>
      </c>
      <c r="Y11" s="108" t="s">
        <v>1272</v>
      </c>
      <c r="Z11" s="304">
        <v>14531946</v>
      </c>
      <c r="AA11" s="292">
        <v>9084298</v>
      </c>
      <c r="AB11" s="292">
        <v>447648</v>
      </c>
      <c r="AC11" s="292">
        <v>5000000</v>
      </c>
      <c r="AD11" s="292"/>
      <c r="AE11" s="292"/>
      <c r="AF11" s="292"/>
      <c r="AG11" s="293"/>
      <c r="AH11" s="293"/>
      <c r="AI11" s="292">
        <v>3447000</v>
      </c>
      <c r="AJ11" s="292">
        <v>2090000</v>
      </c>
      <c r="AK11" s="292">
        <v>107000</v>
      </c>
      <c r="AL11" s="292">
        <v>1250000</v>
      </c>
      <c r="AM11" s="292"/>
      <c r="AN11" s="292"/>
      <c r="AO11" s="292"/>
      <c r="AP11" s="293"/>
      <c r="AQ11" s="293"/>
      <c r="AR11" s="292">
        <v>3549829</v>
      </c>
      <c r="AS11" s="292">
        <v>2189619</v>
      </c>
      <c r="AT11" s="292">
        <v>110210</v>
      </c>
      <c r="AU11" s="292">
        <v>1250000</v>
      </c>
      <c r="AV11" s="292"/>
      <c r="AW11" s="292"/>
      <c r="AX11" s="292"/>
      <c r="AY11" s="293"/>
      <c r="AZ11" s="293"/>
      <c r="BA11" s="292">
        <v>3664254</v>
      </c>
      <c r="BB11" s="292">
        <v>2300738</v>
      </c>
      <c r="BC11" s="292">
        <v>113516</v>
      </c>
      <c r="BD11" s="292">
        <v>1250000</v>
      </c>
      <c r="BE11" s="292"/>
      <c r="BF11" s="292"/>
      <c r="BG11" s="292"/>
      <c r="BH11" s="293"/>
      <c r="BI11" s="293"/>
      <c r="BJ11" s="292">
        <v>3870863</v>
      </c>
      <c r="BK11" s="292">
        <v>2503941</v>
      </c>
      <c r="BL11" s="292">
        <v>116922</v>
      </c>
      <c r="BM11" s="292">
        <v>1250000</v>
      </c>
      <c r="BN11" s="292"/>
      <c r="BO11" s="292"/>
      <c r="BP11" s="292"/>
      <c r="BQ11" s="293"/>
      <c r="BR11" s="293"/>
      <c r="BS11" s="121" t="s">
        <v>1688</v>
      </c>
    </row>
    <row r="12" spans="1:71" ht="55.5" customHeight="1" x14ac:dyDescent="0.25">
      <c r="A12" s="308"/>
      <c r="B12" s="310"/>
      <c r="C12" s="312">
        <v>40</v>
      </c>
      <c r="D12" s="305" t="s">
        <v>136</v>
      </c>
      <c r="E12" s="305" t="s">
        <v>42</v>
      </c>
      <c r="F12" s="289" t="s">
        <v>43</v>
      </c>
      <c r="G12" s="282" t="s">
        <v>44</v>
      </c>
      <c r="H12" s="282" t="s">
        <v>457</v>
      </c>
      <c r="I12" s="282">
        <v>3.75</v>
      </c>
      <c r="J12" s="282">
        <v>3.2</v>
      </c>
      <c r="K12" s="282">
        <v>2.65</v>
      </c>
      <c r="L12" s="282">
        <v>2.1</v>
      </c>
      <c r="M12" s="76">
        <v>154</v>
      </c>
      <c r="N12" s="120" t="s">
        <v>1681</v>
      </c>
      <c r="O12" s="122" t="s">
        <v>140</v>
      </c>
      <c r="P12" s="121" t="s">
        <v>1754</v>
      </c>
      <c r="Q12" s="21" t="str">
        <f>IF((T12-U12)=0,"MM",IF((T12-U12)&gt;0,"MR","MI"))</f>
        <v>MI</v>
      </c>
      <c r="R12" s="108" t="s">
        <v>1544</v>
      </c>
      <c r="S12" s="216">
        <v>0.25</v>
      </c>
      <c r="T12" s="37">
        <v>0</v>
      </c>
      <c r="U12" s="37">
        <v>64</v>
      </c>
      <c r="V12" s="108" t="s">
        <v>918</v>
      </c>
      <c r="W12" s="108" t="s">
        <v>919</v>
      </c>
      <c r="X12" s="108" t="s">
        <v>920</v>
      </c>
      <c r="Y12" s="108">
        <v>64</v>
      </c>
      <c r="Z12" s="304"/>
      <c r="AA12" s="292"/>
      <c r="AB12" s="292"/>
      <c r="AC12" s="292"/>
      <c r="AD12" s="292"/>
      <c r="AE12" s="292"/>
      <c r="AF12" s="292"/>
      <c r="AG12" s="293"/>
      <c r="AH12" s="293"/>
      <c r="AI12" s="292"/>
      <c r="AJ12" s="292"/>
      <c r="AK12" s="292"/>
      <c r="AL12" s="292"/>
      <c r="AM12" s="292"/>
      <c r="AN12" s="292"/>
      <c r="AO12" s="292"/>
      <c r="AP12" s="293"/>
      <c r="AQ12" s="293"/>
      <c r="AR12" s="292"/>
      <c r="AS12" s="292"/>
      <c r="AT12" s="292"/>
      <c r="AU12" s="292"/>
      <c r="AV12" s="292"/>
      <c r="AW12" s="292"/>
      <c r="AX12" s="292"/>
      <c r="AY12" s="293"/>
      <c r="AZ12" s="293"/>
      <c r="BA12" s="292"/>
      <c r="BB12" s="292"/>
      <c r="BC12" s="292"/>
      <c r="BD12" s="292"/>
      <c r="BE12" s="292"/>
      <c r="BF12" s="292"/>
      <c r="BG12" s="292"/>
      <c r="BH12" s="293"/>
      <c r="BI12" s="293"/>
      <c r="BJ12" s="292"/>
      <c r="BK12" s="292"/>
      <c r="BL12" s="292"/>
      <c r="BM12" s="292"/>
      <c r="BN12" s="292"/>
      <c r="BO12" s="292"/>
      <c r="BP12" s="292"/>
      <c r="BQ12" s="293"/>
      <c r="BR12" s="293"/>
      <c r="BS12" s="281" t="s">
        <v>512</v>
      </c>
    </row>
    <row r="13" spans="1:71" ht="36" customHeight="1" x14ac:dyDescent="0.25">
      <c r="A13" s="308"/>
      <c r="B13" s="310"/>
      <c r="C13" s="313"/>
      <c r="D13" s="311"/>
      <c r="E13" s="311"/>
      <c r="F13" s="290"/>
      <c r="G13" s="283"/>
      <c r="H13" s="283"/>
      <c r="I13" s="283"/>
      <c r="J13" s="283"/>
      <c r="K13" s="283"/>
      <c r="L13" s="283"/>
      <c r="M13" s="76">
        <v>155</v>
      </c>
      <c r="N13" s="122" t="s">
        <v>137</v>
      </c>
      <c r="O13" s="122" t="s">
        <v>41</v>
      </c>
      <c r="P13" s="121" t="s">
        <v>1754</v>
      </c>
      <c r="Q13" s="21" t="s">
        <v>455</v>
      </c>
      <c r="R13" s="108" t="s">
        <v>1546</v>
      </c>
      <c r="S13" s="216">
        <v>0.05</v>
      </c>
      <c r="T13" s="37">
        <v>15</v>
      </c>
      <c r="U13" s="108" t="s">
        <v>921</v>
      </c>
      <c r="V13" s="108">
        <v>0</v>
      </c>
      <c r="W13" s="108" t="s">
        <v>922</v>
      </c>
      <c r="X13" s="108" t="s">
        <v>923</v>
      </c>
      <c r="Y13" s="108" t="s">
        <v>924</v>
      </c>
      <c r="Z13" s="304"/>
      <c r="AA13" s="292"/>
      <c r="AB13" s="292"/>
      <c r="AC13" s="292"/>
      <c r="AD13" s="292"/>
      <c r="AE13" s="292"/>
      <c r="AF13" s="292"/>
      <c r="AG13" s="293"/>
      <c r="AH13" s="293"/>
      <c r="AI13" s="292"/>
      <c r="AJ13" s="292"/>
      <c r="AK13" s="292"/>
      <c r="AL13" s="292"/>
      <c r="AM13" s="292"/>
      <c r="AN13" s="292"/>
      <c r="AO13" s="292"/>
      <c r="AP13" s="293"/>
      <c r="AQ13" s="293"/>
      <c r="AR13" s="292"/>
      <c r="AS13" s="292"/>
      <c r="AT13" s="292"/>
      <c r="AU13" s="292"/>
      <c r="AV13" s="292"/>
      <c r="AW13" s="292"/>
      <c r="AX13" s="292"/>
      <c r="AY13" s="293"/>
      <c r="AZ13" s="293"/>
      <c r="BA13" s="292"/>
      <c r="BB13" s="292"/>
      <c r="BC13" s="292"/>
      <c r="BD13" s="292"/>
      <c r="BE13" s="292"/>
      <c r="BF13" s="292"/>
      <c r="BG13" s="292"/>
      <c r="BH13" s="293"/>
      <c r="BI13" s="293"/>
      <c r="BJ13" s="292"/>
      <c r="BK13" s="292"/>
      <c r="BL13" s="292"/>
      <c r="BM13" s="292"/>
      <c r="BN13" s="292"/>
      <c r="BO13" s="292"/>
      <c r="BP13" s="292"/>
      <c r="BQ13" s="293"/>
      <c r="BR13" s="293"/>
      <c r="BS13" s="281"/>
    </row>
    <row r="14" spans="1:71" ht="36" x14ac:dyDescent="0.25">
      <c r="A14" s="308"/>
      <c r="B14" s="310"/>
      <c r="C14" s="313"/>
      <c r="D14" s="311"/>
      <c r="E14" s="311"/>
      <c r="F14" s="290"/>
      <c r="G14" s="283"/>
      <c r="H14" s="283"/>
      <c r="I14" s="283"/>
      <c r="J14" s="283"/>
      <c r="K14" s="283"/>
      <c r="L14" s="283"/>
      <c r="M14" s="75">
        <v>156</v>
      </c>
      <c r="N14" s="122" t="s">
        <v>138</v>
      </c>
      <c r="O14" s="122" t="s">
        <v>40</v>
      </c>
      <c r="P14" s="121" t="s">
        <v>1754</v>
      </c>
      <c r="Q14" s="21" t="str">
        <f t="shared" ref="Q14:Q25" si="0">IF((T14-U14)=0,"MM",IF((T14-U14)&gt;0,"MR","MI"))</f>
        <v>MI</v>
      </c>
      <c r="R14" s="108" t="s">
        <v>928</v>
      </c>
      <c r="S14" s="216">
        <v>0.05</v>
      </c>
      <c r="T14" s="37">
        <v>3.8</v>
      </c>
      <c r="U14" s="37">
        <v>5</v>
      </c>
      <c r="V14" s="108">
        <v>4.0999999999999996</v>
      </c>
      <c r="W14" s="108">
        <v>4.5</v>
      </c>
      <c r="X14" s="108">
        <v>4.8</v>
      </c>
      <c r="Y14" s="108">
        <v>5</v>
      </c>
      <c r="Z14" s="304"/>
      <c r="AA14" s="292"/>
      <c r="AB14" s="292"/>
      <c r="AC14" s="292"/>
      <c r="AD14" s="292"/>
      <c r="AE14" s="292"/>
      <c r="AF14" s="292"/>
      <c r="AG14" s="293"/>
      <c r="AH14" s="293"/>
      <c r="AI14" s="292"/>
      <c r="AJ14" s="292"/>
      <c r="AK14" s="292"/>
      <c r="AL14" s="292"/>
      <c r="AM14" s="292"/>
      <c r="AN14" s="292"/>
      <c r="AO14" s="292"/>
      <c r="AP14" s="293"/>
      <c r="AQ14" s="293"/>
      <c r="AR14" s="292"/>
      <c r="AS14" s="292"/>
      <c r="AT14" s="292"/>
      <c r="AU14" s="292"/>
      <c r="AV14" s="292"/>
      <c r="AW14" s="292"/>
      <c r="AX14" s="292"/>
      <c r="AY14" s="293"/>
      <c r="AZ14" s="293"/>
      <c r="BA14" s="292"/>
      <c r="BB14" s="292"/>
      <c r="BC14" s="292"/>
      <c r="BD14" s="292"/>
      <c r="BE14" s="292"/>
      <c r="BF14" s="292"/>
      <c r="BG14" s="292"/>
      <c r="BH14" s="293"/>
      <c r="BI14" s="293"/>
      <c r="BJ14" s="292"/>
      <c r="BK14" s="292"/>
      <c r="BL14" s="292"/>
      <c r="BM14" s="292"/>
      <c r="BN14" s="292"/>
      <c r="BO14" s="292"/>
      <c r="BP14" s="292"/>
      <c r="BQ14" s="293"/>
      <c r="BR14" s="293"/>
      <c r="BS14" s="281"/>
    </row>
    <row r="15" spans="1:71" ht="48" x14ac:dyDescent="0.25">
      <c r="A15" s="308"/>
      <c r="B15" s="310"/>
      <c r="C15" s="313"/>
      <c r="D15" s="311"/>
      <c r="E15" s="311"/>
      <c r="F15" s="290"/>
      <c r="G15" s="283"/>
      <c r="H15" s="283"/>
      <c r="I15" s="283"/>
      <c r="J15" s="283"/>
      <c r="K15" s="283"/>
      <c r="L15" s="283"/>
      <c r="M15" s="76">
        <v>157</v>
      </c>
      <c r="N15" s="122" t="s">
        <v>137</v>
      </c>
      <c r="O15" s="122" t="s">
        <v>139</v>
      </c>
      <c r="P15" s="121" t="s">
        <v>1754</v>
      </c>
      <c r="Q15" s="21" t="str">
        <f t="shared" si="0"/>
        <v>MI</v>
      </c>
      <c r="R15" s="108" t="s">
        <v>1546</v>
      </c>
      <c r="S15" s="218">
        <v>0.05</v>
      </c>
      <c r="T15" s="108">
        <v>0</v>
      </c>
      <c r="U15" s="108">
        <v>1</v>
      </c>
      <c r="V15" s="108">
        <v>0</v>
      </c>
      <c r="W15" s="108">
        <v>1</v>
      </c>
      <c r="X15" s="108">
        <v>1</v>
      </c>
      <c r="Y15" s="108">
        <v>1</v>
      </c>
      <c r="Z15" s="304"/>
      <c r="AA15" s="292"/>
      <c r="AB15" s="292"/>
      <c r="AC15" s="292"/>
      <c r="AD15" s="292"/>
      <c r="AE15" s="292"/>
      <c r="AF15" s="292"/>
      <c r="AG15" s="293"/>
      <c r="AH15" s="293"/>
      <c r="AI15" s="292"/>
      <c r="AJ15" s="292"/>
      <c r="AK15" s="292"/>
      <c r="AL15" s="292"/>
      <c r="AM15" s="292"/>
      <c r="AN15" s="292"/>
      <c r="AO15" s="292"/>
      <c r="AP15" s="293"/>
      <c r="AQ15" s="293"/>
      <c r="AR15" s="292"/>
      <c r="AS15" s="292"/>
      <c r="AT15" s="292"/>
      <c r="AU15" s="292"/>
      <c r="AV15" s="292"/>
      <c r="AW15" s="292"/>
      <c r="AX15" s="292"/>
      <c r="AY15" s="293"/>
      <c r="AZ15" s="293"/>
      <c r="BA15" s="292"/>
      <c r="BB15" s="292"/>
      <c r="BC15" s="292"/>
      <c r="BD15" s="292"/>
      <c r="BE15" s="292"/>
      <c r="BF15" s="292"/>
      <c r="BG15" s="292"/>
      <c r="BH15" s="293"/>
      <c r="BI15" s="293"/>
      <c r="BJ15" s="292"/>
      <c r="BK15" s="292"/>
      <c r="BL15" s="292"/>
      <c r="BM15" s="292"/>
      <c r="BN15" s="292"/>
      <c r="BO15" s="292"/>
      <c r="BP15" s="292"/>
      <c r="BQ15" s="293"/>
      <c r="BR15" s="293"/>
      <c r="BS15" s="281"/>
    </row>
    <row r="16" spans="1:71" ht="23.25" customHeight="1" x14ac:dyDescent="0.25">
      <c r="A16" s="308"/>
      <c r="B16" s="310"/>
      <c r="C16" s="313"/>
      <c r="D16" s="311"/>
      <c r="E16" s="311"/>
      <c r="F16" s="290"/>
      <c r="G16" s="283"/>
      <c r="H16" s="283"/>
      <c r="I16" s="283"/>
      <c r="J16" s="283"/>
      <c r="K16" s="283"/>
      <c r="L16" s="283"/>
      <c r="M16" s="76">
        <v>158</v>
      </c>
      <c r="N16" s="305" t="s">
        <v>142</v>
      </c>
      <c r="O16" s="122" t="s">
        <v>45</v>
      </c>
      <c r="P16" s="121" t="s">
        <v>1754</v>
      </c>
      <c r="Q16" s="21" t="str">
        <f t="shared" si="0"/>
        <v>MM</v>
      </c>
      <c r="R16" s="108" t="s">
        <v>927</v>
      </c>
      <c r="S16" s="218">
        <v>0.15</v>
      </c>
      <c r="T16" s="108">
        <v>8.9</v>
      </c>
      <c r="U16" s="108">
        <v>8.9</v>
      </c>
      <c r="V16" s="108">
        <v>8.9</v>
      </c>
      <c r="W16" s="108">
        <v>8.9</v>
      </c>
      <c r="X16" s="108">
        <v>8.9</v>
      </c>
      <c r="Y16" s="108">
        <v>8.9</v>
      </c>
      <c r="Z16" s="304"/>
      <c r="AA16" s="292"/>
      <c r="AB16" s="292"/>
      <c r="AC16" s="292"/>
      <c r="AD16" s="292"/>
      <c r="AE16" s="292"/>
      <c r="AF16" s="292"/>
      <c r="AG16" s="293"/>
      <c r="AH16" s="293"/>
      <c r="AI16" s="292"/>
      <c r="AJ16" s="292"/>
      <c r="AK16" s="292"/>
      <c r="AL16" s="292"/>
      <c r="AM16" s="292"/>
      <c r="AN16" s="292"/>
      <c r="AO16" s="292"/>
      <c r="AP16" s="293"/>
      <c r="AQ16" s="293"/>
      <c r="AR16" s="292"/>
      <c r="AS16" s="292"/>
      <c r="AT16" s="292"/>
      <c r="AU16" s="292"/>
      <c r="AV16" s="292"/>
      <c r="AW16" s="292"/>
      <c r="AX16" s="292"/>
      <c r="AY16" s="293"/>
      <c r="AZ16" s="293"/>
      <c r="BA16" s="292"/>
      <c r="BB16" s="292"/>
      <c r="BC16" s="292"/>
      <c r="BD16" s="292"/>
      <c r="BE16" s="292"/>
      <c r="BF16" s="292"/>
      <c r="BG16" s="292"/>
      <c r="BH16" s="293"/>
      <c r="BI16" s="293"/>
      <c r="BJ16" s="292"/>
      <c r="BK16" s="292"/>
      <c r="BL16" s="292"/>
      <c r="BM16" s="292"/>
      <c r="BN16" s="292"/>
      <c r="BO16" s="292"/>
      <c r="BP16" s="292"/>
      <c r="BQ16" s="293"/>
      <c r="BR16" s="293"/>
      <c r="BS16" s="281"/>
    </row>
    <row r="17" spans="1:71" ht="48" x14ac:dyDescent="0.25">
      <c r="A17" s="308"/>
      <c r="B17" s="310"/>
      <c r="C17" s="313"/>
      <c r="D17" s="311"/>
      <c r="E17" s="311"/>
      <c r="F17" s="290"/>
      <c r="G17" s="283"/>
      <c r="H17" s="283"/>
      <c r="I17" s="283"/>
      <c r="J17" s="283"/>
      <c r="K17" s="283"/>
      <c r="L17" s="283"/>
      <c r="M17" s="75">
        <v>159</v>
      </c>
      <c r="N17" s="306"/>
      <c r="O17" s="122" t="s">
        <v>46</v>
      </c>
      <c r="P17" s="121" t="s">
        <v>1754</v>
      </c>
      <c r="Q17" s="21" t="str">
        <f t="shared" si="0"/>
        <v>MM</v>
      </c>
      <c r="R17" s="108" t="s">
        <v>1544</v>
      </c>
      <c r="S17" s="218">
        <v>0.05</v>
      </c>
      <c r="T17" s="37">
        <v>64</v>
      </c>
      <c r="U17" s="37">
        <v>64</v>
      </c>
      <c r="V17" s="108">
        <v>64</v>
      </c>
      <c r="W17" s="108">
        <v>64</v>
      </c>
      <c r="X17" s="108">
        <v>64</v>
      </c>
      <c r="Y17" s="108">
        <v>64</v>
      </c>
      <c r="Z17" s="304"/>
      <c r="AA17" s="292"/>
      <c r="AB17" s="292"/>
      <c r="AC17" s="292"/>
      <c r="AD17" s="292"/>
      <c r="AE17" s="292"/>
      <c r="AF17" s="292"/>
      <c r="AG17" s="293"/>
      <c r="AH17" s="293"/>
      <c r="AI17" s="292"/>
      <c r="AJ17" s="292"/>
      <c r="AK17" s="292"/>
      <c r="AL17" s="292"/>
      <c r="AM17" s="292"/>
      <c r="AN17" s="292"/>
      <c r="AO17" s="292"/>
      <c r="AP17" s="293"/>
      <c r="AQ17" s="293"/>
      <c r="AR17" s="292"/>
      <c r="AS17" s="292"/>
      <c r="AT17" s="292"/>
      <c r="AU17" s="292"/>
      <c r="AV17" s="292"/>
      <c r="AW17" s="292"/>
      <c r="AX17" s="292"/>
      <c r="AY17" s="293"/>
      <c r="AZ17" s="293"/>
      <c r="BA17" s="292"/>
      <c r="BB17" s="292"/>
      <c r="BC17" s="292"/>
      <c r="BD17" s="292"/>
      <c r="BE17" s="292"/>
      <c r="BF17" s="292"/>
      <c r="BG17" s="292"/>
      <c r="BH17" s="293"/>
      <c r="BI17" s="293"/>
      <c r="BJ17" s="292"/>
      <c r="BK17" s="292"/>
      <c r="BL17" s="292"/>
      <c r="BM17" s="292"/>
      <c r="BN17" s="292"/>
      <c r="BO17" s="292"/>
      <c r="BP17" s="292"/>
      <c r="BQ17" s="293"/>
      <c r="BR17" s="293"/>
      <c r="BS17" s="281"/>
    </row>
    <row r="18" spans="1:71" ht="24" x14ac:dyDescent="0.25">
      <c r="A18" s="308"/>
      <c r="B18" s="310"/>
      <c r="C18" s="313"/>
      <c r="D18" s="311"/>
      <c r="E18" s="311"/>
      <c r="F18" s="290"/>
      <c r="G18" s="283"/>
      <c r="H18" s="283"/>
      <c r="I18" s="283"/>
      <c r="J18" s="283"/>
      <c r="K18" s="283"/>
      <c r="L18" s="283"/>
      <c r="M18" s="76">
        <v>160</v>
      </c>
      <c r="N18" s="122" t="s">
        <v>141</v>
      </c>
      <c r="O18" s="122" t="s">
        <v>47</v>
      </c>
      <c r="P18" s="121" t="s">
        <v>1754</v>
      </c>
      <c r="Q18" s="21" t="str">
        <f t="shared" si="0"/>
        <v>MR</v>
      </c>
      <c r="R18" s="108" t="s">
        <v>1544</v>
      </c>
      <c r="S18" s="218">
        <v>0.15</v>
      </c>
      <c r="T18" s="108">
        <v>4.9000000000000004</v>
      </c>
      <c r="U18" s="108">
        <v>3.6</v>
      </c>
      <c r="V18" s="108">
        <v>4.5999999999999996</v>
      </c>
      <c r="W18" s="108">
        <v>4.3</v>
      </c>
      <c r="X18" s="108">
        <v>4</v>
      </c>
      <c r="Y18" s="108">
        <v>3.6</v>
      </c>
      <c r="Z18" s="304"/>
      <c r="AA18" s="292"/>
      <c r="AB18" s="292"/>
      <c r="AC18" s="292"/>
      <c r="AD18" s="292"/>
      <c r="AE18" s="292"/>
      <c r="AF18" s="292"/>
      <c r="AG18" s="293"/>
      <c r="AH18" s="293"/>
      <c r="AI18" s="292"/>
      <c r="AJ18" s="292"/>
      <c r="AK18" s="292"/>
      <c r="AL18" s="292"/>
      <c r="AM18" s="292"/>
      <c r="AN18" s="292"/>
      <c r="AO18" s="292"/>
      <c r="AP18" s="293"/>
      <c r="AQ18" s="293"/>
      <c r="AR18" s="292"/>
      <c r="AS18" s="292"/>
      <c r="AT18" s="292"/>
      <c r="AU18" s="292"/>
      <c r="AV18" s="292"/>
      <c r="AW18" s="292"/>
      <c r="AX18" s="292"/>
      <c r="AY18" s="293"/>
      <c r="AZ18" s="293"/>
      <c r="BA18" s="292"/>
      <c r="BB18" s="292"/>
      <c r="BC18" s="292"/>
      <c r="BD18" s="292"/>
      <c r="BE18" s="292"/>
      <c r="BF18" s="292"/>
      <c r="BG18" s="292"/>
      <c r="BH18" s="293"/>
      <c r="BI18" s="293"/>
      <c r="BJ18" s="292"/>
      <c r="BK18" s="292"/>
      <c r="BL18" s="292"/>
      <c r="BM18" s="292"/>
      <c r="BN18" s="292"/>
      <c r="BO18" s="292"/>
      <c r="BP18" s="292"/>
      <c r="BQ18" s="293"/>
      <c r="BR18" s="293"/>
      <c r="BS18" s="281"/>
    </row>
    <row r="19" spans="1:71" ht="24" x14ac:dyDescent="0.25">
      <c r="A19" s="308"/>
      <c r="B19" s="310"/>
      <c r="C19" s="314"/>
      <c r="D19" s="306"/>
      <c r="E19" s="306"/>
      <c r="F19" s="291"/>
      <c r="G19" s="284"/>
      <c r="H19" s="284"/>
      <c r="I19" s="284"/>
      <c r="J19" s="284"/>
      <c r="K19" s="284"/>
      <c r="L19" s="284"/>
      <c r="M19" s="76">
        <v>161</v>
      </c>
      <c r="N19" s="122" t="s">
        <v>48</v>
      </c>
      <c r="O19" s="122" t="s">
        <v>48</v>
      </c>
      <c r="P19" s="121" t="s">
        <v>1754</v>
      </c>
      <c r="Q19" s="21" t="str">
        <f t="shared" si="0"/>
        <v>MR</v>
      </c>
      <c r="R19" s="108" t="s">
        <v>1544</v>
      </c>
      <c r="S19" s="218">
        <v>0.05</v>
      </c>
      <c r="T19" s="108">
        <v>22.2</v>
      </c>
      <c r="U19" s="108">
        <v>20</v>
      </c>
      <c r="V19" s="108">
        <v>21.65</v>
      </c>
      <c r="W19" s="108">
        <v>21.099999999999998</v>
      </c>
      <c r="X19" s="108">
        <v>20.549999999999997</v>
      </c>
      <c r="Y19" s="108">
        <v>20</v>
      </c>
      <c r="Z19" s="304"/>
      <c r="AA19" s="292"/>
      <c r="AB19" s="292"/>
      <c r="AC19" s="292"/>
      <c r="AD19" s="292"/>
      <c r="AE19" s="292"/>
      <c r="AF19" s="292"/>
      <c r="AG19" s="293"/>
      <c r="AH19" s="293"/>
      <c r="AI19" s="292"/>
      <c r="AJ19" s="292"/>
      <c r="AK19" s="292"/>
      <c r="AL19" s="292"/>
      <c r="AM19" s="292"/>
      <c r="AN19" s="292"/>
      <c r="AO19" s="292"/>
      <c r="AP19" s="293"/>
      <c r="AQ19" s="293"/>
      <c r="AR19" s="292"/>
      <c r="AS19" s="292"/>
      <c r="AT19" s="292"/>
      <c r="AU19" s="292"/>
      <c r="AV19" s="292"/>
      <c r="AW19" s="292"/>
      <c r="AX19" s="292"/>
      <c r="AY19" s="293"/>
      <c r="AZ19" s="293"/>
      <c r="BA19" s="292"/>
      <c r="BB19" s="292"/>
      <c r="BC19" s="292"/>
      <c r="BD19" s="292"/>
      <c r="BE19" s="292"/>
      <c r="BF19" s="292"/>
      <c r="BG19" s="292"/>
      <c r="BH19" s="293"/>
      <c r="BI19" s="293"/>
      <c r="BJ19" s="292"/>
      <c r="BK19" s="292"/>
      <c r="BL19" s="292"/>
      <c r="BM19" s="292"/>
      <c r="BN19" s="292"/>
      <c r="BO19" s="292"/>
      <c r="BP19" s="292"/>
      <c r="BQ19" s="293"/>
      <c r="BR19" s="293"/>
      <c r="BS19" s="281"/>
    </row>
    <row r="20" spans="1:71" ht="24" x14ac:dyDescent="0.25">
      <c r="A20" s="308"/>
      <c r="B20" s="310"/>
      <c r="C20" s="225">
        <v>41</v>
      </c>
      <c r="D20" s="122" t="s">
        <v>49</v>
      </c>
      <c r="E20" s="122" t="s">
        <v>909</v>
      </c>
      <c r="F20" s="110">
        <v>16.399999999999999</v>
      </c>
      <c r="G20" s="110">
        <v>16</v>
      </c>
      <c r="H20" s="110" t="s">
        <v>457</v>
      </c>
      <c r="I20" s="110">
        <v>16.3</v>
      </c>
      <c r="J20" s="110">
        <v>16.2</v>
      </c>
      <c r="K20" s="110">
        <v>16.100000000000001</v>
      </c>
      <c r="L20" s="110">
        <v>16</v>
      </c>
      <c r="M20" s="75">
        <v>162</v>
      </c>
      <c r="N20" s="122" t="s">
        <v>910</v>
      </c>
      <c r="O20" s="122" t="s">
        <v>911</v>
      </c>
      <c r="P20" s="121" t="s">
        <v>1754</v>
      </c>
      <c r="Q20" s="21" t="str">
        <f t="shared" si="0"/>
        <v>MI</v>
      </c>
      <c r="R20" s="108" t="s">
        <v>1544</v>
      </c>
      <c r="S20" s="218">
        <v>0.15</v>
      </c>
      <c r="T20" s="37">
        <v>0</v>
      </c>
      <c r="U20" s="37">
        <v>100</v>
      </c>
      <c r="V20" s="108">
        <v>50</v>
      </c>
      <c r="W20" s="108">
        <v>75</v>
      </c>
      <c r="X20" s="108">
        <v>90</v>
      </c>
      <c r="Y20" s="108">
        <v>100</v>
      </c>
      <c r="Z20" s="304"/>
      <c r="AA20" s="292"/>
      <c r="AB20" s="292"/>
      <c r="AC20" s="292"/>
      <c r="AD20" s="292"/>
      <c r="AE20" s="292"/>
      <c r="AF20" s="292"/>
      <c r="AG20" s="293"/>
      <c r="AH20" s="293"/>
      <c r="AI20" s="292"/>
      <c r="AJ20" s="292"/>
      <c r="AK20" s="292"/>
      <c r="AL20" s="292"/>
      <c r="AM20" s="292"/>
      <c r="AN20" s="292"/>
      <c r="AO20" s="292"/>
      <c r="AP20" s="293"/>
      <c r="AQ20" s="293"/>
      <c r="AR20" s="292"/>
      <c r="AS20" s="292"/>
      <c r="AT20" s="292"/>
      <c r="AU20" s="292"/>
      <c r="AV20" s="292"/>
      <c r="AW20" s="292"/>
      <c r="AX20" s="292"/>
      <c r="AY20" s="293"/>
      <c r="AZ20" s="293"/>
      <c r="BA20" s="292"/>
      <c r="BB20" s="292"/>
      <c r="BC20" s="292"/>
      <c r="BD20" s="292"/>
      <c r="BE20" s="292"/>
      <c r="BF20" s="292"/>
      <c r="BG20" s="292"/>
      <c r="BH20" s="293"/>
      <c r="BI20" s="293"/>
      <c r="BJ20" s="292"/>
      <c r="BK20" s="292"/>
      <c r="BL20" s="292"/>
      <c r="BM20" s="292"/>
      <c r="BN20" s="292"/>
      <c r="BO20" s="292"/>
      <c r="BP20" s="292"/>
      <c r="BQ20" s="293"/>
      <c r="BR20" s="293"/>
      <c r="BS20" s="281"/>
    </row>
    <row r="21" spans="1:71" ht="48" x14ac:dyDescent="0.25">
      <c r="A21" s="308"/>
      <c r="B21" s="310"/>
      <c r="C21" s="225">
        <v>42</v>
      </c>
      <c r="D21" s="122" t="s">
        <v>50</v>
      </c>
      <c r="E21" s="122" t="s">
        <v>51</v>
      </c>
      <c r="F21" s="110">
        <v>39.4</v>
      </c>
      <c r="G21" s="110">
        <v>20</v>
      </c>
      <c r="H21" s="110" t="s">
        <v>457</v>
      </c>
      <c r="I21" s="110">
        <v>34.4</v>
      </c>
      <c r="J21" s="110">
        <v>29.4</v>
      </c>
      <c r="K21" s="110">
        <v>24.4</v>
      </c>
      <c r="L21" s="110">
        <v>20</v>
      </c>
      <c r="M21" s="76">
        <v>163</v>
      </c>
      <c r="N21" s="122" t="s">
        <v>1497</v>
      </c>
      <c r="O21" s="122" t="s">
        <v>1498</v>
      </c>
      <c r="P21" s="121" t="s">
        <v>1754</v>
      </c>
      <c r="Q21" s="21" t="s">
        <v>455</v>
      </c>
      <c r="R21" s="108" t="s">
        <v>1544</v>
      </c>
      <c r="S21" s="218">
        <v>0.15</v>
      </c>
      <c r="T21" s="37">
        <v>0</v>
      </c>
      <c r="U21" s="108">
        <v>64</v>
      </c>
      <c r="V21" s="108" t="s">
        <v>899</v>
      </c>
      <c r="W21" s="108" t="s">
        <v>925</v>
      </c>
      <c r="X21" s="108" t="s">
        <v>926</v>
      </c>
      <c r="Y21" s="108" t="s">
        <v>760</v>
      </c>
      <c r="Z21" s="304"/>
      <c r="AA21" s="292"/>
      <c r="AB21" s="292"/>
      <c r="AC21" s="292"/>
      <c r="AD21" s="292"/>
      <c r="AE21" s="292"/>
      <c r="AF21" s="292"/>
      <c r="AG21" s="293"/>
      <c r="AH21" s="293"/>
      <c r="AI21" s="292"/>
      <c r="AJ21" s="292"/>
      <c r="AK21" s="292"/>
      <c r="AL21" s="292"/>
      <c r="AM21" s="292"/>
      <c r="AN21" s="292"/>
      <c r="AO21" s="292"/>
      <c r="AP21" s="293"/>
      <c r="AQ21" s="293"/>
      <c r="AR21" s="292"/>
      <c r="AS21" s="292"/>
      <c r="AT21" s="292"/>
      <c r="AU21" s="292"/>
      <c r="AV21" s="292"/>
      <c r="AW21" s="292"/>
      <c r="AX21" s="292"/>
      <c r="AY21" s="293"/>
      <c r="AZ21" s="293"/>
      <c r="BA21" s="292"/>
      <c r="BB21" s="292"/>
      <c r="BC21" s="292"/>
      <c r="BD21" s="292"/>
      <c r="BE21" s="292"/>
      <c r="BF21" s="292"/>
      <c r="BG21" s="292"/>
      <c r="BH21" s="293"/>
      <c r="BI21" s="293"/>
      <c r="BJ21" s="292"/>
      <c r="BK21" s="292"/>
      <c r="BL21" s="292"/>
      <c r="BM21" s="292"/>
      <c r="BN21" s="292"/>
      <c r="BO21" s="292"/>
      <c r="BP21" s="292"/>
      <c r="BQ21" s="293"/>
      <c r="BR21" s="293"/>
      <c r="BS21" s="281"/>
    </row>
    <row r="22" spans="1:71" ht="36" customHeight="1" x14ac:dyDescent="0.25">
      <c r="A22" s="308"/>
      <c r="B22" s="310"/>
      <c r="C22" s="315">
        <v>43</v>
      </c>
      <c r="D22" s="305" t="s">
        <v>907</v>
      </c>
      <c r="E22" s="305" t="s">
        <v>908</v>
      </c>
      <c r="F22" s="294">
        <v>40</v>
      </c>
      <c r="G22" s="294">
        <v>45</v>
      </c>
      <c r="H22" s="294" t="s">
        <v>455</v>
      </c>
      <c r="I22" s="294">
        <v>41</v>
      </c>
      <c r="J22" s="294">
        <v>42</v>
      </c>
      <c r="K22" s="294">
        <v>43</v>
      </c>
      <c r="L22" s="294">
        <v>45</v>
      </c>
      <c r="M22" s="76">
        <v>164</v>
      </c>
      <c r="N22" s="122" t="s">
        <v>912</v>
      </c>
      <c r="O22" s="122" t="s">
        <v>913</v>
      </c>
      <c r="P22" s="121" t="s">
        <v>1754</v>
      </c>
      <c r="Q22" s="21" t="str">
        <f t="shared" si="0"/>
        <v>MI</v>
      </c>
      <c r="R22" s="108" t="s">
        <v>1544</v>
      </c>
      <c r="S22" s="218">
        <v>0.15</v>
      </c>
      <c r="T22" s="108">
        <v>67</v>
      </c>
      <c r="U22" s="108">
        <v>100</v>
      </c>
      <c r="V22" s="108">
        <v>73</v>
      </c>
      <c r="W22" s="108">
        <v>82</v>
      </c>
      <c r="X22" s="108">
        <v>92</v>
      </c>
      <c r="Y22" s="108">
        <v>100</v>
      </c>
      <c r="Z22" s="304"/>
      <c r="AA22" s="292"/>
      <c r="AB22" s="292"/>
      <c r="AC22" s="292"/>
      <c r="AD22" s="292"/>
      <c r="AE22" s="292"/>
      <c r="AF22" s="292"/>
      <c r="AG22" s="293"/>
      <c r="AH22" s="293"/>
      <c r="AI22" s="292"/>
      <c r="AJ22" s="292"/>
      <c r="AK22" s="292"/>
      <c r="AL22" s="292"/>
      <c r="AM22" s="292"/>
      <c r="AN22" s="292"/>
      <c r="AO22" s="292"/>
      <c r="AP22" s="293"/>
      <c r="AQ22" s="293"/>
      <c r="AR22" s="292"/>
      <c r="AS22" s="292"/>
      <c r="AT22" s="292"/>
      <c r="AU22" s="292"/>
      <c r="AV22" s="292"/>
      <c r="AW22" s="292"/>
      <c r="AX22" s="292"/>
      <c r="AY22" s="293"/>
      <c r="AZ22" s="293"/>
      <c r="BA22" s="292"/>
      <c r="BB22" s="292"/>
      <c r="BC22" s="292"/>
      <c r="BD22" s="292"/>
      <c r="BE22" s="292"/>
      <c r="BF22" s="292"/>
      <c r="BG22" s="292"/>
      <c r="BH22" s="293"/>
      <c r="BI22" s="293"/>
      <c r="BJ22" s="292"/>
      <c r="BK22" s="292"/>
      <c r="BL22" s="292"/>
      <c r="BM22" s="292"/>
      <c r="BN22" s="292"/>
      <c r="BO22" s="292"/>
      <c r="BP22" s="292"/>
      <c r="BQ22" s="293"/>
      <c r="BR22" s="293"/>
      <c r="BS22" s="281"/>
    </row>
    <row r="23" spans="1:71" ht="36" x14ac:dyDescent="0.25">
      <c r="A23" s="308"/>
      <c r="B23" s="310"/>
      <c r="C23" s="316"/>
      <c r="D23" s="311"/>
      <c r="E23" s="311"/>
      <c r="F23" s="295"/>
      <c r="G23" s="295"/>
      <c r="H23" s="295"/>
      <c r="I23" s="295"/>
      <c r="J23" s="295"/>
      <c r="K23" s="295"/>
      <c r="L23" s="295"/>
      <c r="M23" s="75">
        <v>165</v>
      </c>
      <c r="N23" s="122" t="s">
        <v>914</v>
      </c>
      <c r="O23" s="122" t="s">
        <v>915</v>
      </c>
      <c r="P23" s="121" t="s">
        <v>1754</v>
      </c>
      <c r="Q23" s="21" t="str">
        <f t="shared" si="0"/>
        <v>MI</v>
      </c>
      <c r="R23" s="108" t="s">
        <v>1544</v>
      </c>
      <c r="S23" s="218">
        <v>0.05</v>
      </c>
      <c r="T23" s="108">
        <v>0</v>
      </c>
      <c r="U23" s="108">
        <v>40</v>
      </c>
      <c r="V23" s="108">
        <v>10</v>
      </c>
      <c r="W23" s="108">
        <v>20</v>
      </c>
      <c r="X23" s="108">
        <v>30</v>
      </c>
      <c r="Y23" s="108">
        <v>40</v>
      </c>
      <c r="Z23" s="304"/>
      <c r="AA23" s="292"/>
      <c r="AB23" s="292"/>
      <c r="AC23" s="292"/>
      <c r="AD23" s="292"/>
      <c r="AE23" s="292"/>
      <c r="AF23" s="292"/>
      <c r="AG23" s="293"/>
      <c r="AH23" s="293"/>
      <c r="AI23" s="292"/>
      <c r="AJ23" s="292"/>
      <c r="AK23" s="292"/>
      <c r="AL23" s="292"/>
      <c r="AM23" s="292"/>
      <c r="AN23" s="292"/>
      <c r="AO23" s="292"/>
      <c r="AP23" s="293"/>
      <c r="AQ23" s="293"/>
      <c r="AR23" s="292"/>
      <c r="AS23" s="292"/>
      <c r="AT23" s="292"/>
      <c r="AU23" s="292"/>
      <c r="AV23" s="292"/>
      <c r="AW23" s="292"/>
      <c r="AX23" s="292"/>
      <c r="AY23" s="293"/>
      <c r="AZ23" s="293"/>
      <c r="BA23" s="292"/>
      <c r="BB23" s="292"/>
      <c r="BC23" s="292"/>
      <c r="BD23" s="292"/>
      <c r="BE23" s="292"/>
      <c r="BF23" s="292"/>
      <c r="BG23" s="292"/>
      <c r="BH23" s="293"/>
      <c r="BI23" s="293"/>
      <c r="BJ23" s="292"/>
      <c r="BK23" s="292"/>
      <c r="BL23" s="292"/>
      <c r="BM23" s="292"/>
      <c r="BN23" s="292"/>
      <c r="BO23" s="292"/>
      <c r="BP23" s="292"/>
      <c r="BQ23" s="293"/>
      <c r="BR23" s="293"/>
      <c r="BS23" s="281"/>
    </row>
    <row r="24" spans="1:71" ht="36" x14ac:dyDescent="0.25">
      <c r="A24" s="308"/>
      <c r="B24" s="310"/>
      <c r="C24" s="316"/>
      <c r="D24" s="311"/>
      <c r="E24" s="311"/>
      <c r="F24" s="295"/>
      <c r="G24" s="295"/>
      <c r="H24" s="295"/>
      <c r="I24" s="295"/>
      <c r="J24" s="295"/>
      <c r="K24" s="295"/>
      <c r="L24" s="295"/>
      <c r="M24" s="76">
        <v>166</v>
      </c>
      <c r="N24" s="122" t="s">
        <v>1001</v>
      </c>
      <c r="O24" s="122" t="s">
        <v>1002</v>
      </c>
      <c r="P24" s="121" t="s">
        <v>1754</v>
      </c>
      <c r="Q24" s="21" t="str">
        <f t="shared" si="0"/>
        <v>MI</v>
      </c>
      <c r="R24" s="108" t="s">
        <v>1544</v>
      </c>
      <c r="S24" s="218">
        <v>0.05</v>
      </c>
      <c r="T24" s="108">
        <v>18</v>
      </c>
      <c r="U24" s="108">
        <v>50</v>
      </c>
      <c r="V24" s="108">
        <v>26</v>
      </c>
      <c r="W24" s="108">
        <v>34</v>
      </c>
      <c r="X24" s="108">
        <v>42</v>
      </c>
      <c r="Y24" s="108">
        <v>50</v>
      </c>
      <c r="Z24" s="304"/>
      <c r="AA24" s="292"/>
      <c r="AB24" s="292"/>
      <c r="AC24" s="292"/>
      <c r="AD24" s="292"/>
      <c r="AE24" s="292"/>
      <c r="AF24" s="292"/>
      <c r="AG24" s="293"/>
      <c r="AH24" s="293"/>
      <c r="AI24" s="292"/>
      <c r="AJ24" s="292"/>
      <c r="AK24" s="292"/>
      <c r="AL24" s="292"/>
      <c r="AM24" s="292"/>
      <c r="AN24" s="292"/>
      <c r="AO24" s="292"/>
      <c r="AP24" s="293"/>
      <c r="AQ24" s="293"/>
      <c r="AR24" s="292"/>
      <c r="AS24" s="292"/>
      <c r="AT24" s="292"/>
      <c r="AU24" s="292"/>
      <c r="AV24" s="292"/>
      <c r="AW24" s="292"/>
      <c r="AX24" s="292"/>
      <c r="AY24" s="293"/>
      <c r="AZ24" s="293"/>
      <c r="BA24" s="292"/>
      <c r="BB24" s="292"/>
      <c r="BC24" s="292"/>
      <c r="BD24" s="292"/>
      <c r="BE24" s="292"/>
      <c r="BF24" s="292"/>
      <c r="BG24" s="292"/>
      <c r="BH24" s="293"/>
      <c r="BI24" s="293"/>
      <c r="BJ24" s="292"/>
      <c r="BK24" s="292"/>
      <c r="BL24" s="292"/>
      <c r="BM24" s="292"/>
      <c r="BN24" s="292"/>
      <c r="BO24" s="292"/>
      <c r="BP24" s="292"/>
      <c r="BQ24" s="293"/>
      <c r="BR24" s="293"/>
      <c r="BS24" s="281"/>
    </row>
    <row r="25" spans="1:71" ht="36" x14ac:dyDescent="0.25">
      <c r="A25" s="308"/>
      <c r="B25" s="310"/>
      <c r="C25" s="317"/>
      <c r="D25" s="306"/>
      <c r="E25" s="306"/>
      <c r="F25" s="296"/>
      <c r="G25" s="296"/>
      <c r="H25" s="296"/>
      <c r="I25" s="296"/>
      <c r="J25" s="296"/>
      <c r="K25" s="296"/>
      <c r="L25" s="296"/>
      <c r="M25" s="76">
        <v>167</v>
      </c>
      <c r="N25" s="122" t="s">
        <v>916</v>
      </c>
      <c r="O25" s="122" t="s">
        <v>917</v>
      </c>
      <c r="P25" s="121" t="s">
        <v>1754</v>
      </c>
      <c r="Q25" s="21" t="str">
        <f t="shared" si="0"/>
        <v>MM</v>
      </c>
      <c r="R25" s="108" t="s">
        <v>1544</v>
      </c>
      <c r="S25" s="218">
        <v>0.05</v>
      </c>
      <c r="T25" s="108">
        <v>100</v>
      </c>
      <c r="U25" s="108">
        <v>100</v>
      </c>
      <c r="V25" s="108">
        <v>100</v>
      </c>
      <c r="W25" s="108">
        <v>100</v>
      </c>
      <c r="X25" s="108">
        <v>100</v>
      </c>
      <c r="Y25" s="108">
        <v>100</v>
      </c>
      <c r="Z25" s="304"/>
      <c r="AA25" s="292"/>
      <c r="AB25" s="292"/>
      <c r="AC25" s="292"/>
      <c r="AD25" s="292"/>
      <c r="AE25" s="292"/>
      <c r="AF25" s="292"/>
      <c r="AG25" s="293"/>
      <c r="AH25" s="293"/>
      <c r="AI25" s="292"/>
      <c r="AJ25" s="292"/>
      <c r="AK25" s="292"/>
      <c r="AL25" s="292"/>
      <c r="AM25" s="292"/>
      <c r="AN25" s="292"/>
      <c r="AO25" s="292"/>
      <c r="AP25" s="293"/>
      <c r="AQ25" s="293"/>
      <c r="AR25" s="292"/>
      <c r="AS25" s="292"/>
      <c r="AT25" s="292"/>
      <c r="AU25" s="292"/>
      <c r="AV25" s="292"/>
      <c r="AW25" s="292"/>
      <c r="AX25" s="292"/>
      <c r="AY25" s="293"/>
      <c r="AZ25" s="293"/>
      <c r="BA25" s="292"/>
      <c r="BB25" s="292"/>
      <c r="BC25" s="292"/>
      <c r="BD25" s="292"/>
      <c r="BE25" s="292"/>
      <c r="BF25" s="292"/>
      <c r="BG25" s="292"/>
      <c r="BH25" s="293"/>
      <c r="BI25" s="293"/>
      <c r="BJ25" s="292"/>
      <c r="BK25" s="292"/>
      <c r="BL25" s="292"/>
      <c r="BM25" s="292"/>
      <c r="BN25" s="292"/>
      <c r="BO25" s="292"/>
      <c r="BP25" s="292"/>
      <c r="BQ25" s="293"/>
      <c r="BR25" s="293"/>
      <c r="BS25" s="281"/>
    </row>
    <row r="26" spans="1:71" ht="84" x14ac:dyDescent="0.25">
      <c r="A26" s="308"/>
      <c r="B26" s="310"/>
      <c r="C26" s="226">
        <v>44</v>
      </c>
      <c r="D26" s="139" t="s">
        <v>1682</v>
      </c>
      <c r="E26" s="140" t="s">
        <v>1683</v>
      </c>
      <c r="F26" s="161">
        <v>0</v>
      </c>
      <c r="G26" s="161">
        <v>64</v>
      </c>
      <c r="H26" s="135"/>
      <c r="I26" s="135"/>
      <c r="J26" s="135"/>
      <c r="K26" s="135"/>
      <c r="L26" s="135"/>
      <c r="M26" s="75">
        <v>168</v>
      </c>
      <c r="N26" s="139" t="s">
        <v>1703</v>
      </c>
      <c r="O26" s="139" t="s">
        <v>1684</v>
      </c>
      <c r="P26" s="134" t="s">
        <v>1755</v>
      </c>
      <c r="Q26" s="16" t="s">
        <v>455</v>
      </c>
      <c r="R26" s="16" t="s">
        <v>1545</v>
      </c>
      <c r="S26" s="217">
        <v>0.35</v>
      </c>
      <c r="T26" s="111">
        <v>0</v>
      </c>
      <c r="U26" s="16">
        <v>3</v>
      </c>
      <c r="V26" s="109">
        <v>0</v>
      </c>
      <c r="W26" s="109">
        <v>3</v>
      </c>
      <c r="X26" s="109">
        <v>3</v>
      </c>
      <c r="Y26" s="109">
        <v>3</v>
      </c>
      <c r="Z26" s="304"/>
      <c r="AA26" s="292"/>
      <c r="AB26" s="292"/>
      <c r="AC26" s="292"/>
      <c r="AD26" s="292"/>
      <c r="AE26" s="292"/>
      <c r="AF26" s="292"/>
      <c r="AG26" s="293"/>
      <c r="AH26" s="293"/>
      <c r="AI26" s="292"/>
      <c r="AJ26" s="292"/>
      <c r="AK26" s="292"/>
      <c r="AL26" s="292"/>
      <c r="AM26" s="292"/>
      <c r="AN26" s="292"/>
      <c r="AO26" s="292"/>
      <c r="AP26" s="293"/>
      <c r="AQ26" s="293"/>
      <c r="AR26" s="292"/>
      <c r="AS26" s="292"/>
      <c r="AT26" s="292"/>
      <c r="AU26" s="292"/>
      <c r="AV26" s="292"/>
      <c r="AW26" s="292"/>
      <c r="AX26" s="292"/>
      <c r="AY26" s="293"/>
      <c r="AZ26" s="293"/>
      <c r="BA26" s="292"/>
      <c r="BB26" s="292"/>
      <c r="BC26" s="292"/>
      <c r="BD26" s="292"/>
      <c r="BE26" s="292"/>
      <c r="BF26" s="292"/>
      <c r="BG26" s="292"/>
      <c r="BH26" s="293"/>
      <c r="BI26" s="293"/>
      <c r="BJ26" s="292"/>
      <c r="BK26" s="292"/>
      <c r="BL26" s="292"/>
      <c r="BM26" s="292"/>
      <c r="BN26" s="292"/>
      <c r="BO26" s="292"/>
      <c r="BP26" s="292"/>
      <c r="BQ26" s="293"/>
      <c r="BR26" s="293"/>
      <c r="BS26" s="119" t="s">
        <v>1689</v>
      </c>
    </row>
    <row r="27" spans="1:71" ht="36" x14ac:dyDescent="0.25">
      <c r="A27" s="308"/>
      <c r="B27" s="310"/>
      <c r="C27" s="285">
        <v>45</v>
      </c>
      <c r="D27" s="287" t="s">
        <v>1685</v>
      </c>
      <c r="E27" s="287" t="s">
        <v>1686</v>
      </c>
      <c r="F27" s="243">
        <v>0</v>
      </c>
      <c r="G27" s="243">
        <v>13</v>
      </c>
      <c r="H27" s="243">
        <v>13</v>
      </c>
      <c r="I27" s="243">
        <v>13</v>
      </c>
      <c r="J27" s="243">
        <v>13</v>
      </c>
      <c r="K27" s="243">
        <v>13</v>
      </c>
      <c r="L27" s="243">
        <v>13</v>
      </c>
      <c r="M27" s="76">
        <v>169</v>
      </c>
      <c r="N27" s="137" t="s">
        <v>104</v>
      </c>
      <c r="O27" s="137" t="s">
        <v>1298</v>
      </c>
      <c r="P27" s="158" t="s">
        <v>1756</v>
      </c>
      <c r="Q27" s="108" t="s">
        <v>455</v>
      </c>
      <c r="R27" s="7" t="s">
        <v>472</v>
      </c>
      <c r="S27" s="216">
        <v>0.35</v>
      </c>
      <c r="T27" s="38">
        <v>158160</v>
      </c>
      <c r="U27" s="38" t="s">
        <v>1444</v>
      </c>
      <c r="V27" s="108" t="s">
        <v>1480</v>
      </c>
      <c r="W27" s="108" t="s">
        <v>1481</v>
      </c>
      <c r="X27" s="108" t="s">
        <v>1482</v>
      </c>
      <c r="Y27" s="108" t="s">
        <v>1483</v>
      </c>
      <c r="Z27" s="304"/>
      <c r="AA27" s="292"/>
      <c r="AB27" s="292"/>
      <c r="AC27" s="292"/>
      <c r="AD27" s="292"/>
      <c r="AE27" s="292"/>
      <c r="AF27" s="292"/>
      <c r="AG27" s="293"/>
      <c r="AH27" s="293"/>
      <c r="AI27" s="292"/>
      <c r="AJ27" s="292"/>
      <c r="AK27" s="292"/>
      <c r="AL27" s="292"/>
      <c r="AM27" s="292"/>
      <c r="AN27" s="292"/>
      <c r="AO27" s="292"/>
      <c r="AP27" s="293"/>
      <c r="AQ27" s="293"/>
      <c r="AR27" s="292"/>
      <c r="AS27" s="292"/>
      <c r="AT27" s="292"/>
      <c r="AU27" s="292"/>
      <c r="AV27" s="292"/>
      <c r="AW27" s="292"/>
      <c r="AX27" s="292"/>
      <c r="AY27" s="293"/>
      <c r="AZ27" s="293"/>
      <c r="BA27" s="292"/>
      <c r="BB27" s="292"/>
      <c r="BC27" s="292"/>
      <c r="BD27" s="292"/>
      <c r="BE27" s="292"/>
      <c r="BF27" s="292"/>
      <c r="BG27" s="292"/>
      <c r="BH27" s="293"/>
      <c r="BI27" s="293"/>
      <c r="BJ27" s="292"/>
      <c r="BK27" s="292"/>
      <c r="BL27" s="292"/>
      <c r="BM27" s="292"/>
      <c r="BN27" s="292"/>
      <c r="BO27" s="292"/>
      <c r="BP27" s="292"/>
      <c r="BQ27" s="293"/>
      <c r="BR27" s="293"/>
      <c r="BS27" s="119" t="s">
        <v>1690</v>
      </c>
    </row>
    <row r="28" spans="1:71" ht="40.5" customHeight="1" x14ac:dyDescent="0.25">
      <c r="A28" s="309"/>
      <c r="B28" s="288"/>
      <c r="C28" s="286"/>
      <c r="D28" s="288"/>
      <c r="E28" s="288"/>
      <c r="F28" s="245"/>
      <c r="G28" s="245"/>
      <c r="H28" s="245"/>
      <c r="I28" s="245"/>
      <c r="J28" s="245"/>
      <c r="K28" s="245"/>
      <c r="L28" s="245"/>
      <c r="M28" s="76">
        <v>170</v>
      </c>
      <c r="N28" s="137" t="s">
        <v>1700</v>
      </c>
      <c r="O28" s="137" t="s">
        <v>1687</v>
      </c>
      <c r="P28" s="158" t="s">
        <v>1752</v>
      </c>
      <c r="Q28" s="108" t="s">
        <v>455</v>
      </c>
      <c r="R28" s="108"/>
      <c r="S28" s="216">
        <v>0.25</v>
      </c>
      <c r="T28" s="108">
        <v>1</v>
      </c>
      <c r="U28" s="108">
        <v>1</v>
      </c>
      <c r="V28" s="108">
        <v>1</v>
      </c>
      <c r="W28" s="108">
        <v>1</v>
      </c>
      <c r="X28" s="108">
        <v>1</v>
      </c>
      <c r="Y28" s="108">
        <v>1</v>
      </c>
      <c r="Z28" s="304"/>
      <c r="AA28" s="292"/>
      <c r="AB28" s="292"/>
      <c r="AC28" s="292"/>
      <c r="AD28" s="292"/>
      <c r="AE28" s="292"/>
      <c r="AF28" s="292"/>
      <c r="AG28" s="293"/>
      <c r="AH28" s="293"/>
      <c r="AI28" s="292"/>
      <c r="AJ28" s="292"/>
      <c r="AK28" s="292"/>
      <c r="AL28" s="292"/>
      <c r="AM28" s="292"/>
      <c r="AN28" s="292"/>
      <c r="AO28" s="292"/>
      <c r="AP28" s="293"/>
      <c r="AQ28" s="293"/>
      <c r="AR28" s="292"/>
      <c r="AS28" s="292"/>
      <c r="AT28" s="292"/>
      <c r="AU28" s="292"/>
      <c r="AV28" s="292"/>
      <c r="AW28" s="292"/>
      <c r="AX28" s="292"/>
      <c r="AY28" s="293"/>
      <c r="AZ28" s="293"/>
      <c r="BA28" s="292"/>
      <c r="BB28" s="292"/>
      <c r="BC28" s="292"/>
      <c r="BD28" s="292"/>
      <c r="BE28" s="292"/>
      <c r="BF28" s="292"/>
      <c r="BG28" s="292"/>
      <c r="BH28" s="293"/>
      <c r="BI28" s="293"/>
      <c r="BJ28" s="292"/>
      <c r="BK28" s="292"/>
      <c r="BL28" s="292"/>
      <c r="BM28" s="292"/>
      <c r="BN28" s="292"/>
      <c r="BO28" s="292"/>
      <c r="BP28" s="292"/>
      <c r="BQ28" s="293"/>
      <c r="BR28" s="293"/>
      <c r="BS28" s="119" t="s">
        <v>1691</v>
      </c>
    </row>
    <row r="29" spans="1:71" x14ac:dyDescent="0.25">
      <c r="A29" s="36"/>
      <c r="B29" s="97"/>
      <c r="C29" s="36"/>
      <c r="D29" s="97"/>
      <c r="E29" s="97"/>
      <c r="F29" s="36"/>
      <c r="G29" s="36"/>
      <c r="H29" s="36"/>
      <c r="I29" s="36"/>
      <c r="J29" s="36"/>
      <c r="K29" s="36"/>
      <c r="L29" s="36"/>
      <c r="M29" s="98"/>
      <c r="N29" s="97"/>
      <c r="O29" s="97"/>
      <c r="P29" s="97"/>
      <c r="Q29" s="36"/>
      <c r="R29" s="36"/>
      <c r="S29" s="214">
        <f>SUM(S11:S28)</f>
        <v>2.6</v>
      </c>
      <c r="T29" s="36"/>
      <c r="U29" s="36"/>
      <c r="V29" s="36"/>
      <c r="W29" s="36"/>
      <c r="X29" s="36"/>
      <c r="Y29" s="36"/>
      <c r="Z29" s="99">
        <f t="shared" ref="Z29:BR29" si="1">SUM(Z11)</f>
        <v>14531946</v>
      </c>
      <c r="AA29" s="99">
        <f t="shared" si="1"/>
        <v>9084298</v>
      </c>
      <c r="AB29" s="99">
        <f t="shared" si="1"/>
        <v>447648</v>
      </c>
      <c r="AC29" s="99">
        <f t="shared" si="1"/>
        <v>5000000</v>
      </c>
      <c r="AD29" s="99">
        <f t="shared" si="1"/>
        <v>0</v>
      </c>
      <c r="AE29" s="99">
        <f t="shared" si="1"/>
        <v>0</v>
      </c>
      <c r="AF29" s="99">
        <f t="shared" si="1"/>
        <v>0</v>
      </c>
      <c r="AG29" s="99">
        <f t="shared" si="1"/>
        <v>0</v>
      </c>
      <c r="AH29" s="99">
        <f t="shared" si="1"/>
        <v>0</v>
      </c>
      <c r="AI29" s="99">
        <f t="shared" si="1"/>
        <v>3447000</v>
      </c>
      <c r="AJ29" s="99">
        <f t="shared" si="1"/>
        <v>2090000</v>
      </c>
      <c r="AK29" s="99">
        <f t="shared" si="1"/>
        <v>107000</v>
      </c>
      <c r="AL29" s="99">
        <f t="shared" si="1"/>
        <v>1250000</v>
      </c>
      <c r="AM29" s="99">
        <f t="shared" si="1"/>
        <v>0</v>
      </c>
      <c r="AN29" s="99">
        <f t="shared" si="1"/>
        <v>0</v>
      </c>
      <c r="AO29" s="99">
        <f t="shared" si="1"/>
        <v>0</v>
      </c>
      <c r="AP29" s="99">
        <f t="shared" si="1"/>
        <v>0</v>
      </c>
      <c r="AQ29" s="99">
        <f t="shared" si="1"/>
        <v>0</v>
      </c>
      <c r="AR29" s="99">
        <f t="shared" si="1"/>
        <v>3549829</v>
      </c>
      <c r="AS29" s="99">
        <f t="shared" si="1"/>
        <v>2189619</v>
      </c>
      <c r="AT29" s="99">
        <f t="shared" si="1"/>
        <v>110210</v>
      </c>
      <c r="AU29" s="99">
        <f t="shared" si="1"/>
        <v>1250000</v>
      </c>
      <c r="AV29" s="99">
        <f t="shared" si="1"/>
        <v>0</v>
      </c>
      <c r="AW29" s="99">
        <f t="shared" si="1"/>
        <v>0</v>
      </c>
      <c r="AX29" s="99">
        <f t="shared" si="1"/>
        <v>0</v>
      </c>
      <c r="AY29" s="99">
        <f t="shared" si="1"/>
        <v>0</v>
      </c>
      <c r="AZ29" s="99">
        <f t="shared" si="1"/>
        <v>0</v>
      </c>
      <c r="BA29" s="99">
        <f t="shared" si="1"/>
        <v>3664254</v>
      </c>
      <c r="BB29" s="99">
        <f t="shared" si="1"/>
        <v>2300738</v>
      </c>
      <c r="BC29" s="99">
        <f t="shared" si="1"/>
        <v>113516</v>
      </c>
      <c r="BD29" s="99">
        <f t="shared" si="1"/>
        <v>1250000</v>
      </c>
      <c r="BE29" s="99">
        <f t="shared" si="1"/>
        <v>0</v>
      </c>
      <c r="BF29" s="99">
        <f t="shared" si="1"/>
        <v>0</v>
      </c>
      <c r="BG29" s="99">
        <f t="shared" si="1"/>
        <v>0</v>
      </c>
      <c r="BH29" s="99">
        <f t="shared" si="1"/>
        <v>0</v>
      </c>
      <c r="BI29" s="99">
        <f t="shared" si="1"/>
        <v>0</v>
      </c>
      <c r="BJ29" s="99">
        <f t="shared" si="1"/>
        <v>3870863</v>
      </c>
      <c r="BK29" s="99">
        <f t="shared" si="1"/>
        <v>2503941</v>
      </c>
      <c r="BL29" s="99">
        <f t="shared" si="1"/>
        <v>116922</v>
      </c>
      <c r="BM29" s="99">
        <f t="shared" si="1"/>
        <v>1250000</v>
      </c>
      <c r="BN29" s="99">
        <f t="shared" si="1"/>
        <v>0</v>
      </c>
      <c r="BO29" s="99">
        <f t="shared" si="1"/>
        <v>0</v>
      </c>
      <c r="BP29" s="99">
        <f t="shared" si="1"/>
        <v>0</v>
      </c>
      <c r="BQ29" s="99">
        <f t="shared" si="1"/>
        <v>0</v>
      </c>
      <c r="BR29" s="99">
        <f t="shared" si="1"/>
        <v>0</v>
      </c>
      <c r="BS29" s="36"/>
    </row>
    <row r="31" spans="1:71" x14ac:dyDescent="0.25">
      <c r="Z31" s="91">
        <v>14531946</v>
      </c>
      <c r="AA31" s="91">
        <v>9084298</v>
      </c>
      <c r="AB31" s="91">
        <v>447648</v>
      </c>
      <c r="AC31" s="91">
        <v>5000000</v>
      </c>
      <c r="AD31" s="91">
        <v>0</v>
      </c>
      <c r="AE31" s="91">
        <v>0</v>
      </c>
      <c r="AF31" s="91">
        <v>0</v>
      </c>
      <c r="AG31" s="91">
        <v>0</v>
      </c>
      <c r="AH31" s="91">
        <v>0</v>
      </c>
      <c r="AI31" s="91">
        <v>3447000</v>
      </c>
      <c r="AJ31" s="91">
        <v>2090000</v>
      </c>
      <c r="AK31" s="91">
        <v>107000</v>
      </c>
      <c r="AL31" s="91">
        <v>1250000</v>
      </c>
      <c r="AM31" s="91">
        <v>0</v>
      </c>
      <c r="AN31" s="91">
        <v>0</v>
      </c>
      <c r="AO31" s="91">
        <v>0</v>
      </c>
      <c r="AP31" s="91">
        <v>0</v>
      </c>
      <c r="AQ31" s="91">
        <v>0</v>
      </c>
      <c r="AR31" s="91">
        <v>3549829</v>
      </c>
      <c r="AS31" s="91">
        <v>2189619</v>
      </c>
      <c r="AT31" s="91">
        <v>110210</v>
      </c>
      <c r="AU31" s="91">
        <v>1250000</v>
      </c>
      <c r="AV31" s="91">
        <v>0</v>
      </c>
      <c r="AW31" s="91">
        <v>0</v>
      </c>
      <c r="AX31" s="91">
        <v>0</v>
      </c>
      <c r="AY31" s="91">
        <v>0</v>
      </c>
      <c r="AZ31" s="91">
        <v>0</v>
      </c>
      <c r="BA31" s="91">
        <v>3664254</v>
      </c>
      <c r="BB31" s="91">
        <v>2300738</v>
      </c>
      <c r="BC31" s="91">
        <v>113516</v>
      </c>
      <c r="BD31" s="91">
        <v>1250000</v>
      </c>
      <c r="BE31" s="91">
        <v>0</v>
      </c>
      <c r="BF31" s="91">
        <v>0</v>
      </c>
      <c r="BG31" s="91">
        <v>0</v>
      </c>
      <c r="BH31" s="91">
        <v>0</v>
      </c>
      <c r="BI31" s="91">
        <v>0</v>
      </c>
      <c r="BJ31" s="91">
        <v>3870863</v>
      </c>
      <c r="BK31" s="91">
        <v>2503941</v>
      </c>
      <c r="BL31" s="91">
        <v>116922</v>
      </c>
      <c r="BM31" s="91">
        <v>1250000</v>
      </c>
      <c r="BN31" s="91">
        <v>0</v>
      </c>
      <c r="BO31" s="91">
        <v>0</v>
      </c>
      <c r="BP31" s="91">
        <v>0</v>
      </c>
      <c r="BQ31" s="91">
        <v>0</v>
      </c>
      <c r="BR31" s="91">
        <v>0</v>
      </c>
    </row>
  </sheetData>
  <mergeCells count="102">
    <mergeCell ref="BN11:BN28"/>
    <mergeCell ref="BO11:BO28"/>
    <mergeCell ref="BP11:BP28"/>
    <mergeCell ref="BQ11:BQ28"/>
    <mergeCell ref="BR11:BR28"/>
    <mergeCell ref="BH11:BH28"/>
    <mergeCell ref="BI11:BI28"/>
    <mergeCell ref="BJ11:BJ28"/>
    <mergeCell ref="BK11:BK28"/>
    <mergeCell ref="BL11:BL28"/>
    <mergeCell ref="AZ11:AZ28"/>
    <mergeCell ref="BM11:BM28"/>
    <mergeCell ref="BB11:BB28"/>
    <mergeCell ref="BC11:BC28"/>
    <mergeCell ref="BD11:BD28"/>
    <mergeCell ref="BE11:BE28"/>
    <mergeCell ref="BF11:BF28"/>
    <mergeCell ref="BG11:BG28"/>
    <mergeCell ref="AP11:AP28"/>
    <mergeCell ref="AU11:AU28"/>
    <mergeCell ref="AV11:AV28"/>
    <mergeCell ref="AW11:AW28"/>
    <mergeCell ref="AX11:AX28"/>
    <mergeCell ref="AY11:AY28"/>
    <mergeCell ref="G12:G19"/>
    <mergeCell ref="H12:H19"/>
    <mergeCell ref="I12:I19"/>
    <mergeCell ref="J12:J19"/>
    <mergeCell ref="L27:L28"/>
    <mergeCell ref="A11:A28"/>
    <mergeCell ref="B11:B28"/>
    <mergeCell ref="D22:D25"/>
    <mergeCell ref="C12:C19"/>
    <mergeCell ref="D12:D19"/>
    <mergeCell ref="C22:C25"/>
    <mergeCell ref="I27:I28"/>
    <mergeCell ref="J27:J28"/>
    <mergeCell ref="K27:K28"/>
    <mergeCell ref="F22:F25"/>
    <mergeCell ref="E12:E19"/>
    <mergeCell ref="E22:E25"/>
    <mergeCell ref="I22:I25"/>
    <mergeCell ref="AA11:AA28"/>
    <mergeCell ref="AG11:AG28"/>
    <mergeCell ref="AF11:AF28"/>
    <mergeCell ref="L22:L25"/>
    <mergeCell ref="K22:K25"/>
    <mergeCell ref="J22:J25"/>
    <mergeCell ref="AH11:AH28"/>
    <mergeCell ref="K12:K19"/>
    <mergeCell ref="AC11:AC28"/>
    <mergeCell ref="AD11:AD28"/>
    <mergeCell ref="AE11:AE28"/>
    <mergeCell ref="Z11:Z28"/>
    <mergeCell ref="N16:N17"/>
    <mergeCell ref="A2:BS2"/>
    <mergeCell ref="A3:BS3"/>
    <mergeCell ref="E6:N6"/>
    <mergeCell ref="A9:A10"/>
    <mergeCell ref="B9:B10"/>
    <mergeCell ref="C9:C10"/>
    <mergeCell ref="N9:Y9"/>
    <mergeCell ref="E4:N4"/>
    <mergeCell ref="AY9:AZ9"/>
    <mergeCell ref="BA9:BG9"/>
    <mergeCell ref="E5:N5"/>
    <mergeCell ref="E7:T7"/>
    <mergeCell ref="M9:M10"/>
    <mergeCell ref="D9:L9"/>
    <mergeCell ref="BS9:BS10"/>
    <mergeCell ref="Z9:AF9"/>
    <mergeCell ref="AG9:AH9"/>
    <mergeCell ref="AI9:AO9"/>
    <mergeCell ref="AP9:AQ9"/>
    <mergeCell ref="AR9:AX9"/>
    <mergeCell ref="BH9:BI9"/>
    <mergeCell ref="BJ9:BP9"/>
    <mergeCell ref="BQ9:BR9"/>
    <mergeCell ref="BS12:BS25"/>
    <mergeCell ref="L12:L19"/>
    <mergeCell ref="C27:C28"/>
    <mergeCell ref="D27:D28"/>
    <mergeCell ref="E27:E28"/>
    <mergeCell ref="F27:F28"/>
    <mergeCell ref="G27:G28"/>
    <mergeCell ref="H27:H28"/>
    <mergeCell ref="F12:F19"/>
    <mergeCell ref="AI11:AI28"/>
    <mergeCell ref="AJ11:AJ28"/>
    <mergeCell ref="BA11:BA28"/>
    <mergeCell ref="AK11:AK28"/>
    <mergeCell ref="AL11:AL28"/>
    <mergeCell ref="AM11:AM28"/>
    <mergeCell ref="AN11:AN28"/>
    <mergeCell ref="AO11:AO28"/>
    <mergeCell ref="AB11:AB28"/>
    <mergeCell ref="AQ11:AQ28"/>
    <mergeCell ref="AR11:AR28"/>
    <mergeCell ref="AS11:AS28"/>
    <mergeCell ref="AT11:AT28"/>
    <mergeCell ref="G22:G25"/>
    <mergeCell ref="H22:H25"/>
  </mergeCells>
  <pageMargins left="0.7" right="0.7" top="0.75" bottom="0.75" header="0.3" footer="0.3"/>
  <pageSetup paperSize="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BS130"/>
  <sheetViews>
    <sheetView topLeftCell="A10" zoomScale="90" zoomScaleNormal="90" workbookViewId="0">
      <pane xSplit="1" ySplit="1" topLeftCell="AE108" activePane="bottomRight" state="frozen"/>
      <selection activeCell="A10" sqref="A10"/>
      <selection pane="topRight" activeCell="B10" sqref="B10"/>
      <selection pane="bottomLeft" activeCell="A11" sqref="A11"/>
      <selection pane="bottomRight" activeCell="AJ99" sqref="AJ99:AO127"/>
    </sheetView>
  </sheetViews>
  <sheetFormatPr baseColWidth="10" defaultColWidth="10.85546875" defaultRowHeight="15" x14ac:dyDescent="0.25"/>
  <cols>
    <col min="1" max="1" width="9.42578125" style="1" customWidth="1"/>
    <col min="2" max="2" width="18.7109375" style="1" customWidth="1"/>
    <col min="3" max="3" width="3.5703125" style="1" customWidth="1"/>
    <col min="4" max="4" width="22.42578125" style="15" customWidth="1"/>
    <col min="5" max="5" width="31.5703125" style="15" customWidth="1"/>
    <col min="6" max="6" width="9.28515625" style="1" customWidth="1"/>
    <col min="7" max="7" width="14.85546875" style="1" customWidth="1"/>
    <col min="8" max="8" width="6.140625" style="1" customWidth="1"/>
    <col min="9" max="10" width="7.5703125" style="1" customWidth="1"/>
    <col min="11" max="11" width="7.85546875" style="1" customWidth="1"/>
    <col min="12" max="12" width="8.5703125" style="1" customWidth="1"/>
    <col min="13" max="13" width="5.7109375" style="1" customWidth="1"/>
    <col min="14" max="14" width="36" style="15" customWidth="1"/>
    <col min="15" max="15" width="31.42578125" style="15" customWidth="1"/>
    <col min="16" max="16" width="4" style="15" customWidth="1"/>
    <col min="17" max="17" width="8.140625" style="1" customWidth="1"/>
    <col min="18" max="18" width="6.85546875" style="1" customWidth="1"/>
    <col min="19" max="19" width="4.85546875" style="2" customWidth="1"/>
    <col min="20" max="20" width="8.7109375" style="1" customWidth="1"/>
    <col min="21" max="21" width="10.28515625" style="1" customWidth="1"/>
    <col min="22" max="23" width="9.42578125" style="1" customWidth="1"/>
    <col min="24" max="24" width="9.28515625" style="1" customWidth="1"/>
    <col min="25" max="25" width="10.5703125" style="1" customWidth="1"/>
    <col min="26" max="70" width="13.7109375" style="1" customWidth="1"/>
    <col min="71" max="71" width="17.7109375" style="1" customWidth="1"/>
    <col min="72" max="16384" width="10.85546875" style="1"/>
  </cols>
  <sheetData>
    <row r="2" spans="1:7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1:71" ht="15" customHeight="1" x14ac:dyDescent="0.2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1:71" ht="15" customHeight="1" x14ac:dyDescent="0.2">
      <c r="A4" s="3"/>
      <c r="B4" s="3"/>
      <c r="C4" s="3"/>
      <c r="D4" s="57" t="s">
        <v>1398</v>
      </c>
      <c r="E4" s="267" t="s">
        <v>1327</v>
      </c>
      <c r="F4" s="267"/>
      <c r="G4" s="267"/>
      <c r="H4" s="72"/>
      <c r="I4" s="72"/>
      <c r="J4" s="72"/>
      <c r="K4" s="72"/>
      <c r="L4" s="72"/>
      <c r="M4" s="72"/>
      <c r="N4" s="72"/>
      <c r="O4" s="53"/>
      <c r="P4" s="53"/>
      <c r="Q4" s="53"/>
      <c r="R4" s="53"/>
      <c r="S4" s="53"/>
      <c r="T4" s="53"/>
      <c r="U4" s="53"/>
    </row>
    <row r="5" spans="1:71" ht="19.5" customHeight="1" x14ac:dyDescent="0.2">
      <c r="A5" s="3"/>
      <c r="B5" s="3"/>
      <c r="C5" s="3"/>
      <c r="D5" s="35" t="s">
        <v>1</v>
      </c>
      <c r="E5" s="268" t="s">
        <v>17</v>
      </c>
      <c r="F5" s="268"/>
      <c r="G5" s="268"/>
      <c r="H5" s="53"/>
      <c r="I5" s="53"/>
      <c r="J5" s="53"/>
      <c r="K5" s="53"/>
      <c r="L5" s="53"/>
      <c r="M5" s="53"/>
      <c r="N5" s="53"/>
      <c r="O5" s="53"/>
      <c r="P5" s="53"/>
      <c r="Q5" s="53"/>
      <c r="R5" s="53"/>
      <c r="S5" s="53"/>
      <c r="T5" s="53"/>
      <c r="U5" s="53"/>
    </row>
    <row r="6" spans="1:71" ht="19.5" customHeight="1" x14ac:dyDescent="0.2">
      <c r="A6" s="3"/>
      <c r="B6" s="3"/>
      <c r="C6" s="3"/>
      <c r="D6" s="35" t="s">
        <v>111</v>
      </c>
      <c r="E6" s="268" t="s">
        <v>743</v>
      </c>
      <c r="F6" s="268"/>
      <c r="G6" s="268"/>
      <c r="H6" s="53"/>
      <c r="I6" s="53"/>
      <c r="J6" s="53"/>
      <c r="K6" s="53"/>
      <c r="L6" s="53"/>
      <c r="M6" s="53"/>
      <c r="N6" s="53"/>
      <c r="O6" s="53"/>
      <c r="P6" s="53"/>
      <c r="Q6" s="53"/>
      <c r="R6" s="53"/>
      <c r="S6" s="53"/>
      <c r="T6" s="53"/>
      <c r="U6" s="53"/>
    </row>
    <row r="7" spans="1:71" ht="27.75" customHeight="1" x14ac:dyDescent="0.2">
      <c r="A7" s="52"/>
      <c r="B7" s="3"/>
      <c r="C7" s="3"/>
      <c r="D7" s="89" t="s">
        <v>513</v>
      </c>
      <c r="E7" s="326" t="s">
        <v>1506</v>
      </c>
      <c r="F7" s="326"/>
      <c r="G7" s="326"/>
      <c r="H7" s="326"/>
      <c r="I7" s="326"/>
      <c r="J7" s="326"/>
      <c r="K7" s="326"/>
      <c r="L7" s="326"/>
      <c r="M7" s="326"/>
      <c r="N7" s="326"/>
      <c r="O7" s="53"/>
      <c r="P7" s="53"/>
      <c r="Q7" s="53"/>
      <c r="R7" s="53"/>
      <c r="S7" s="53"/>
      <c r="T7" s="53"/>
      <c r="U7" s="53"/>
    </row>
    <row r="9" spans="1:71" ht="15" customHeight="1" x14ac:dyDescent="0.25">
      <c r="A9" s="381" t="s">
        <v>224</v>
      </c>
      <c r="B9" s="381" t="s">
        <v>15</v>
      </c>
      <c r="C9" s="381" t="s">
        <v>454</v>
      </c>
      <c r="D9" s="262" t="s">
        <v>7</v>
      </c>
      <c r="E9" s="263"/>
      <c r="F9" s="263"/>
      <c r="G9" s="263"/>
      <c r="H9" s="263"/>
      <c r="I9" s="263"/>
      <c r="J9" s="263"/>
      <c r="K9" s="263"/>
      <c r="L9" s="263"/>
      <c r="M9" s="299" t="s">
        <v>1451</v>
      </c>
      <c r="N9" s="241" t="s">
        <v>8</v>
      </c>
      <c r="O9" s="241"/>
      <c r="P9" s="241"/>
      <c r="Q9" s="241"/>
      <c r="R9" s="241"/>
      <c r="S9" s="241"/>
      <c r="T9" s="241"/>
      <c r="U9" s="241"/>
      <c r="V9" s="241"/>
      <c r="W9" s="241"/>
      <c r="X9" s="241"/>
      <c r="Y9" s="241"/>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382" t="s">
        <v>5</v>
      </c>
    </row>
    <row r="10" spans="1:71" ht="85.5" customHeight="1" x14ac:dyDescent="0.25">
      <c r="A10" s="381"/>
      <c r="B10" s="381"/>
      <c r="C10" s="381"/>
      <c r="D10" s="145" t="s">
        <v>9</v>
      </c>
      <c r="E10" s="145" t="s">
        <v>10</v>
      </c>
      <c r="F10" s="30" t="s">
        <v>12</v>
      </c>
      <c r="G10" s="30" t="s">
        <v>13</v>
      </c>
      <c r="H10" s="30" t="s">
        <v>0</v>
      </c>
      <c r="I10" s="30" t="s">
        <v>463</v>
      </c>
      <c r="J10" s="30" t="s">
        <v>464</v>
      </c>
      <c r="K10" s="30" t="s">
        <v>14</v>
      </c>
      <c r="L10" s="30" t="s">
        <v>465</v>
      </c>
      <c r="M10" s="300"/>
      <c r="N10" s="145" t="s">
        <v>11</v>
      </c>
      <c r="O10" s="145" t="s">
        <v>10</v>
      </c>
      <c r="P10" s="30" t="s">
        <v>1760</v>
      </c>
      <c r="Q10" s="30" t="s">
        <v>0</v>
      </c>
      <c r="R10" s="30" t="s">
        <v>16</v>
      </c>
      <c r="S10" s="30"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382"/>
    </row>
    <row r="11" spans="1:71" s="4" customFormat="1" ht="24" customHeight="1" x14ac:dyDescent="0.25">
      <c r="A11" s="357" t="s">
        <v>121</v>
      </c>
      <c r="B11" s="380" t="s">
        <v>1003</v>
      </c>
      <c r="C11" s="241">
        <v>46</v>
      </c>
      <c r="D11" s="359" t="s">
        <v>115</v>
      </c>
      <c r="E11" s="359" t="s">
        <v>1004</v>
      </c>
      <c r="F11" s="234">
        <v>25</v>
      </c>
      <c r="G11" s="234">
        <v>29</v>
      </c>
      <c r="H11" s="389" t="s">
        <v>455</v>
      </c>
      <c r="I11" s="234">
        <v>25</v>
      </c>
      <c r="J11" s="234">
        <v>26.5</v>
      </c>
      <c r="K11" s="234">
        <v>28</v>
      </c>
      <c r="L11" s="234">
        <v>29</v>
      </c>
      <c r="M11" s="145">
        <v>171</v>
      </c>
      <c r="N11" s="359" t="s">
        <v>1005</v>
      </c>
      <c r="O11" s="149" t="s">
        <v>116</v>
      </c>
      <c r="P11" s="211" t="s">
        <v>1754</v>
      </c>
      <c r="Q11" s="157" t="str">
        <f t="shared" ref="Q11:Q21" si="0">IF((T11-U11)=0,"MM",IF((T11-U11)&gt;0,"MR","MI"))</f>
        <v>MI</v>
      </c>
      <c r="R11" s="157" t="s">
        <v>474</v>
      </c>
      <c r="S11" s="228">
        <v>0.15</v>
      </c>
      <c r="T11" s="157">
        <v>84</v>
      </c>
      <c r="U11" s="157">
        <v>89</v>
      </c>
      <c r="V11" s="157">
        <v>85</v>
      </c>
      <c r="W11" s="157">
        <v>86</v>
      </c>
      <c r="X11" s="157">
        <v>87</v>
      </c>
      <c r="Y11" s="157">
        <v>89</v>
      </c>
      <c r="Z11" s="377">
        <v>12185364</v>
      </c>
      <c r="AA11" s="390"/>
      <c r="AB11" s="377">
        <v>11953231</v>
      </c>
      <c r="AC11" s="363"/>
      <c r="AD11" s="363"/>
      <c r="AE11" s="363"/>
      <c r="AF11" s="363">
        <v>232133</v>
      </c>
      <c r="AG11" s="318"/>
      <c r="AH11" s="318"/>
      <c r="AI11" s="363">
        <v>2912632</v>
      </c>
      <c r="AJ11" s="363"/>
      <c r="AK11" s="374">
        <v>2857146</v>
      </c>
      <c r="AL11" s="363"/>
      <c r="AM11" s="363"/>
      <c r="AN11" s="363"/>
      <c r="AO11" s="363">
        <v>55486</v>
      </c>
      <c r="AP11" s="318"/>
      <c r="AQ11" s="318"/>
      <c r="AR11" s="363">
        <v>3000011</v>
      </c>
      <c r="AS11" s="363"/>
      <c r="AT11" s="363">
        <v>2942860</v>
      </c>
      <c r="AU11" s="363"/>
      <c r="AV11" s="363"/>
      <c r="AW11" s="363"/>
      <c r="AX11" s="363">
        <v>57151</v>
      </c>
      <c r="AY11" s="318"/>
      <c r="AZ11" s="318"/>
      <c r="BA11" s="363">
        <v>3090011</v>
      </c>
      <c r="BB11" s="363"/>
      <c r="BC11" s="363">
        <v>3031146</v>
      </c>
      <c r="BD11" s="363"/>
      <c r="BE11" s="363"/>
      <c r="BF11" s="363"/>
      <c r="BG11" s="363">
        <v>58865</v>
      </c>
      <c r="BH11" s="318"/>
      <c r="BI11" s="318"/>
      <c r="BJ11" s="363">
        <v>3182711</v>
      </c>
      <c r="BK11" s="363"/>
      <c r="BL11" s="363">
        <v>3122080</v>
      </c>
      <c r="BM11" s="363"/>
      <c r="BN11" s="363"/>
      <c r="BO11" s="363"/>
      <c r="BP11" s="363">
        <v>60631</v>
      </c>
      <c r="BQ11" s="318"/>
      <c r="BR11" s="318"/>
      <c r="BS11" s="243" t="s">
        <v>512</v>
      </c>
    </row>
    <row r="12" spans="1:71" s="4" customFormat="1" ht="36" x14ac:dyDescent="0.25">
      <c r="A12" s="357"/>
      <c r="B12" s="380"/>
      <c r="C12" s="241"/>
      <c r="D12" s="367"/>
      <c r="E12" s="367"/>
      <c r="F12" s="235"/>
      <c r="G12" s="235"/>
      <c r="H12" s="389"/>
      <c r="I12" s="235"/>
      <c r="J12" s="235"/>
      <c r="K12" s="235"/>
      <c r="L12" s="235"/>
      <c r="M12" s="145">
        <v>172</v>
      </c>
      <c r="N12" s="367"/>
      <c r="O12" s="149" t="s">
        <v>790</v>
      </c>
      <c r="P12" s="188" t="s">
        <v>1754</v>
      </c>
      <c r="Q12" s="157" t="str">
        <f t="shared" si="0"/>
        <v>MI</v>
      </c>
      <c r="R12" s="157" t="s">
        <v>474</v>
      </c>
      <c r="S12" s="228">
        <v>0.35</v>
      </c>
      <c r="T12" s="157">
        <v>30</v>
      </c>
      <c r="U12" s="157">
        <v>70</v>
      </c>
      <c r="V12" s="157">
        <v>40</v>
      </c>
      <c r="W12" s="157">
        <v>50</v>
      </c>
      <c r="X12" s="157">
        <v>60</v>
      </c>
      <c r="Y12" s="157">
        <v>70</v>
      </c>
      <c r="Z12" s="378"/>
      <c r="AA12" s="391"/>
      <c r="AB12" s="378"/>
      <c r="AC12" s="364"/>
      <c r="AD12" s="364"/>
      <c r="AE12" s="364"/>
      <c r="AF12" s="364"/>
      <c r="AG12" s="319"/>
      <c r="AH12" s="319"/>
      <c r="AI12" s="364"/>
      <c r="AJ12" s="364"/>
      <c r="AK12" s="375"/>
      <c r="AL12" s="364"/>
      <c r="AM12" s="364"/>
      <c r="AN12" s="364"/>
      <c r="AO12" s="364"/>
      <c r="AP12" s="319"/>
      <c r="AQ12" s="319"/>
      <c r="AR12" s="364"/>
      <c r="AS12" s="364"/>
      <c r="AT12" s="364"/>
      <c r="AU12" s="364"/>
      <c r="AV12" s="364"/>
      <c r="AW12" s="364"/>
      <c r="AX12" s="364"/>
      <c r="AY12" s="319"/>
      <c r="AZ12" s="319"/>
      <c r="BA12" s="364"/>
      <c r="BB12" s="364"/>
      <c r="BC12" s="364"/>
      <c r="BD12" s="364"/>
      <c r="BE12" s="364"/>
      <c r="BF12" s="364"/>
      <c r="BG12" s="364"/>
      <c r="BH12" s="319"/>
      <c r="BI12" s="319"/>
      <c r="BJ12" s="364"/>
      <c r="BK12" s="364"/>
      <c r="BL12" s="364"/>
      <c r="BM12" s="364"/>
      <c r="BN12" s="364"/>
      <c r="BO12" s="364"/>
      <c r="BP12" s="364"/>
      <c r="BQ12" s="319"/>
      <c r="BR12" s="319"/>
      <c r="BS12" s="244"/>
    </row>
    <row r="13" spans="1:71" s="4" customFormat="1" ht="24.75" customHeight="1" x14ac:dyDescent="0.25">
      <c r="A13" s="357"/>
      <c r="B13" s="380"/>
      <c r="C13" s="241"/>
      <c r="D13" s="367"/>
      <c r="E13" s="367"/>
      <c r="F13" s="235"/>
      <c r="G13" s="235"/>
      <c r="H13" s="389"/>
      <c r="I13" s="235"/>
      <c r="J13" s="235"/>
      <c r="K13" s="235"/>
      <c r="L13" s="235"/>
      <c r="M13" s="145">
        <v>173</v>
      </c>
      <c r="N13" s="360"/>
      <c r="O13" s="149" t="s">
        <v>117</v>
      </c>
      <c r="P13" s="188" t="s">
        <v>1754</v>
      </c>
      <c r="Q13" s="157" t="str">
        <f t="shared" si="0"/>
        <v>MI</v>
      </c>
      <c r="R13" s="157" t="s">
        <v>475</v>
      </c>
      <c r="S13" s="228">
        <v>0.15</v>
      </c>
      <c r="T13" s="157">
        <v>99</v>
      </c>
      <c r="U13" s="157">
        <v>100</v>
      </c>
      <c r="V13" s="157">
        <v>99</v>
      </c>
      <c r="W13" s="157">
        <v>100</v>
      </c>
      <c r="X13" s="157">
        <v>100</v>
      </c>
      <c r="Y13" s="157">
        <v>100</v>
      </c>
      <c r="Z13" s="378"/>
      <c r="AA13" s="391"/>
      <c r="AB13" s="378"/>
      <c r="AC13" s="364"/>
      <c r="AD13" s="364"/>
      <c r="AE13" s="364"/>
      <c r="AF13" s="364"/>
      <c r="AG13" s="319"/>
      <c r="AH13" s="319"/>
      <c r="AI13" s="364"/>
      <c r="AJ13" s="364"/>
      <c r="AK13" s="375"/>
      <c r="AL13" s="364"/>
      <c r="AM13" s="364"/>
      <c r="AN13" s="364"/>
      <c r="AO13" s="364"/>
      <c r="AP13" s="319"/>
      <c r="AQ13" s="319"/>
      <c r="AR13" s="364"/>
      <c r="AS13" s="364"/>
      <c r="AT13" s="364"/>
      <c r="AU13" s="364"/>
      <c r="AV13" s="364"/>
      <c r="AW13" s="364"/>
      <c r="AX13" s="364"/>
      <c r="AY13" s="319"/>
      <c r="AZ13" s="319"/>
      <c r="BA13" s="364"/>
      <c r="BB13" s="364"/>
      <c r="BC13" s="364"/>
      <c r="BD13" s="364"/>
      <c r="BE13" s="364"/>
      <c r="BF13" s="364"/>
      <c r="BG13" s="364"/>
      <c r="BH13" s="319"/>
      <c r="BI13" s="319"/>
      <c r="BJ13" s="364"/>
      <c r="BK13" s="364"/>
      <c r="BL13" s="364"/>
      <c r="BM13" s="364"/>
      <c r="BN13" s="364"/>
      <c r="BO13" s="364"/>
      <c r="BP13" s="364"/>
      <c r="BQ13" s="319"/>
      <c r="BR13" s="319"/>
      <c r="BS13" s="244"/>
    </row>
    <row r="14" spans="1:71" s="4" customFormat="1" ht="24" customHeight="1" x14ac:dyDescent="0.25">
      <c r="A14" s="357"/>
      <c r="B14" s="380"/>
      <c r="C14" s="241">
        <v>47</v>
      </c>
      <c r="D14" s="359" t="s">
        <v>38</v>
      </c>
      <c r="E14" s="359" t="s">
        <v>112</v>
      </c>
      <c r="F14" s="234">
        <v>0</v>
      </c>
      <c r="G14" s="243">
        <v>0</v>
      </c>
      <c r="H14" s="234" t="s">
        <v>456</v>
      </c>
      <c r="I14" s="234">
        <v>0</v>
      </c>
      <c r="J14" s="234">
        <v>0</v>
      </c>
      <c r="K14" s="234">
        <v>0</v>
      </c>
      <c r="L14" s="234">
        <v>0</v>
      </c>
      <c r="M14" s="145">
        <v>174</v>
      </c>
      <c r="N14" s="149" t="s">
        <v>113</v>
      </c>
      <c r="O14" s="149" t="s">
        <v>1006</v>
      </c>
      <c r="P14" s="188" t="s">
        <v>1754</v>
      </c>
      <c r="Q14" s="157" t="str">
        <f t="shared" si="0"/>
        <v>MI</v>
      </c>
      <c r="R14" s="157">
        <v>3</v>
      </c>
      <c r="S14" s="228">
        <v>0.25</v>
      </c>
      <c r="T14" s="157">
        <v>88.9</v>
      </c>
      <c r="U14" s="157">
        <v>91</v>
      </c>
      <c r="V14" s="157">
        <v>89</v>
      </c>
      <c r="W14" s="157">
        <v>90</v>
      </c>
      <c r="X14" s="157">
        <v>91</v>
      </c>
      <c r="Y14" s="157">
        <v>91</v>
      </c>
      <c r="Z14" s="378"/>
      <c r="AA14" s="391"/>
      <c r="AB14" s="378"/>
      <c r="AC14" s="364"/>
      <c r="AD14" s="364"/>
      <c r="AE14" s="364"/>
      <c r="AF14" s="364"/>
      <c r="AG14" s="319"/>
      <c r="AH14" s="319"/>
      <c r="AI14" s="364"/>
      <c r="AJ14" s="364"/>
      <c r="AK14" s="375"/>
      <c r="AL14" s="364"/>
      <c r="AM14" s="364"/>
      <c r="AN14" s="364"/>
      <c r="AO14" s="364"/>
      <c r="AP14" s="319"/>
      <c r="AQ14" s="319"/>
      <c r="AR14" s="364"/>
      <c r="AS14" s="364"/>
      <c r="AT14" s="364"/>
      <c r="AU14" s="364"/>
      <c r="AV14" s="364"/>
      <c r="AW14" s="364"/>
      <c r="AX14" s="364"/>
      <c r="AY14" s="319"/>
      <c r="AZ14" s="319"/>
      <c r="BA14" s="364"/>
      <c r="BB14" s="364"/>
      <c r="BC14" s="364"/>
      <c r="BD14" s="364"/>
      <c r="BE14" s="364"/>
      <c r="BF14" s="364"/>
      <c r="BG14" s="364"/>
      <c r="BH14" s="319"/>
      <c r="BI14" s="319"/>
      <c r="BJ14" s="364"/>
      <c r="BK14" s="364"/>
      <c r="BL14" s="364"/>
      <c r="BM14" s="364"/>
      <c r="BN14" s="364"/>
      <c r="BO14" s="364"/>
      <c r="BP14" s="364"/>
      <c r="BQ14" s="319"/>
      <c r="BR14" s="319"/>
      <c r="BS14" s="244"/>
    </row>
    <row r="15" spans="1:71" s="4" customFormat="1" ht="48" x14ac:dyDescent="0.25">
      <c r="A15" s="357"/>
      <c r="B15" s="380"/>
      <c r="C15" s="241"/>
      <c r="D15" s="367"/>
      <c r="E15" s="367"/>
      <c r="F15" s="235"/>
      <c r="G15" s="244"/>
      <c r="H15" s="236"/>
      <c r="I15" s="236"/>
      <c r="J15" s="236"/>
      <c r="K15" s="236"/>
      <c r="L15" s="236"/>
      <c r="M15" s="145">
        <v>175</v>
      </c>
      <c r="N15" s="149" t="s">
        <v>1007</v>
      </c>
      <c r="O15" s="149" t="s">
        <v>114</v>
      </c>
      <c r="P15" s="188" t="s">
        <v>1754</v>
      </c>
      <c r="Q15" s="157" t="str">
        <f t="shared" si="0"/>
        <v>MI</v>
      </c>
      <c r="R15" s="157">
        <v>3</v>
      </c>
      <c r="S15" s="228">
        <v>0.15</v>
      </c>
      <c r="T15" s="157">
        <v>0</v>
      </c>
      <c r="U15" s="157">
        <v>100</v>
      </c>
      <c r="V15" s="157">
        <v>0</v>
      </c>
      <c r="W15" s="157">
        <v>0</v>
      </c>
      <c r="X15" s="157">
        <v>0</v>
      </c>
      <c r="Y15" s="157">
        <v>100</v>
      </c>
      <c r="Z15" s="378"/>
      <c r="AA15" s="391"/>
      <c r="AB15" s="378"/>
      <c r="AC15" s="364"/>
      <c r="AD15" s="364"/>
      <c r="AE15" s="364"/>
      <c r="AF15" s="364"/>
      <c r="AG15" s="319"/>
      <c r="AH15" s="319"/>
      <c r="AI15" s="364"/>
      <c r="AJ15" s="364"/>
      <c r="AK15" s="375"/>
      <c r="AL15" s="364"/>
      <c r="AM15" s="364"/>
      <c r="AN15" s="364"/>
      <c r="AO15" s="364"/>
      <c r="AP15" s="319"/>
      <c r="AQ15" s="319"/>
      <c r="AR15" s="364"/>
      <c r="AS15" s="364"/>
      <c r="AT15" s="364"/>
      <c r="AU15" s="364"/>
      <c r="AV15" s="364"/>
      <c r="AW15" s="364"/>
      <c r="AX15" s="364"/>
      <c r="AY15" s="319"/>
      <c r="AZ15" s="319"/>
      <c r="BA15" s="364"/>
      <c r="BB15" s="364"/>
      <c r="BC15" s="364"/>
      <c r="BD15" s="364"/>
      <c r="BE15" s="364"/>
      <c r="BF15" s="364"/>
      <c r="BG15" s="364"/>
      <c r="BH15" s="319"/>
      <c r="BI15" s="319"/>
      <c r="BJ15" s="364"/>
      <c r="BK15" s="364"/>
      <c r="BL15" s="364"/>
      <c r="BM15" s="364"/>
      <c r="BN15" s="364"/>
      <c r="BO15" s="364"/>
      <c r="BP15" s="364"/>
      <c r="BQ15" s="319"/>
      <c r="BR15" s="319"/>
      <c r="BS15" s="244"/>
    </row>
    <row r="16" spans="1:71" s="4" customFormat="1" ht="38.25" customHeight="1" x14ac:dyDescent="0.25">
      <c r="A16" s="357"/>
      <c r="B16" s="380"/>
      <c r="C16" s="241">
        <v>48</v>
      </c>
      <c r="D16" s="359" t="s">
        <v>1008</v>
      </c>
      <c r="E16" s="359" t="s">
        <v>773</v>
      </c>
      <c r="F16" s="234">
        <v>98</v>
      </c>
      <c r="G16" s="243">
        <v>100</v>
      </c>
      <c r="H16" s="234" t="s">
        <v>455</v>
      </c>
      <c r="I16" s="234">
        <v>98</v>
      </c>
      <c r="J16" s="234">
        <v>99</v>
      </c>
      <c r="K16" s="243">
        <v>100</v>
      </c>
      <c r="L16" s="243">
        <v>100</v>
      </c>
      <c r="M16" s="145">
        <v>176</v>
      </c>
      <c r="N16" s="137" t="s">
        <v>118</v>
      </c>
      <c r="O16" s="137" t="s">
        <v>1009</v>
      </c>
      <c r="P16" s="188" t="s">
        <v>1754</v>
      </c>
      <c r="Q16" s="157" t="str">
        <f t="shared" si="0"/>
        <v>MI</v>
      </c>
      <c r="R16" s="157">
        <v>3</v>
      </c>
      <c r="S16" s="228">
        <v>0.15</v>
      </c>
      <c r="T16" s="157">
        <v>0</v>
      </c>
      <c r="U16" s="157">
        <v>16</v>
      </c>
      <c r="V16" s="157">
        <v>4</v>
      </c>
      <c r="W16" s="157" t="s">
        <v>821</v>
      </c>
      <c r="X16" s="157" t="s">
        <v>822</v>
      </c>
      <c r="Y16" s="157" t="s">
        <v>823</v>
      </c>
      <c r="Z16" s="378"/>
      <c r="AA16" s="391"/>
      <c r="AB16" s="378"/>
      <c r="AC16" s="364"/>
      <c r="AD16" s="364"/>
      <c r="AE16" s="364"/>
      <c r="AF16" s="364"/>
      <c r="AG16" s="319"/>
      <c r="AH16" s="319"/>
      <c r="AI16" s="364"/>
      <c r="AJ16" s="364"/>
      <c r="AK16" s="375"/>
      <c r="AL16" s="364"/>
      <c r="AM16" s="364"/>
      <c r="AN16" s="364"/>
      <c r="AO16" s="364"/>
      <c r="AP16" s="319"/>
      <c r="AQ16" s="319"/>
      <c r="AR16" s="364"/>
      <c r="AS16" s="364"/>
      <c r="AT16" s="364"/>
      <c r="AU16" s="364"/>
      <c r="AV16" s="364"/>
      <c r="AW16" s="364"/>
      <c r="AX16" s="364"/>
      <c r="AY16" s="319"/>
      <c r="AZ16" s="319"/>
      <c r="BA16" s="364"/>
      <c r="BB16" s="364"/>
      <c r="BC16" s="364"/>
      <c r="BD16" s="364"/>
      <c r="BE16" s="364"/>
      <c r="BF16" s="364"/>
      <c r="BG16" s="364"/>
      <c r="BH16" s="319"/>
      <c r="BI16" s="319"/>
      <c r="BJ16" s="364"/>
      <c r="BK16" s="364"/>
      <c r="BL16" s="364"/>
      <c r="BM16" s="364"/>
      <c r="BN16" s="364"/>
      <c r="BO16" s="364"/>
      <c r="BP16" s="364"/>
      <c r="BQ16" s="319"/>
      <c r="BR16" s="319"/>
      <c r="BS16" s="244"/>
    </row>
    <row r="17" spans="1:71" s="4" customFormat="1" ht="36" x14ac:dyDescent="0.25">
      <c r="A17" s="357"/>
      <c r="B17" s="380"/>
      <c r="C17" s="241"/>
      <c r="D17" s="360"/>
      <c r="E17" s="360"/>
      <c r="F17" s="236"/>
      <c r="G17" s="245"/>
      <c r="H17" s="236"/>
      <c r="I17" s="236"/>
      <c r="J17" s="236"/>
      <c r="K17" s="245"/>
      <c r="L17" s="245"/>
      <c r="M17" s="145">
        <v>177</v>
      </c>
      <c r="N17" s="156" t="s">
        <v>1010</v>
      </c>
      <c r="O17" s="137" t="s">
        <v>1011</v>
      </c>
      <c r="P17" s="188" t="s">
        <v>1754</v>
      </c>
      <c r="Q17" s="157" t="str">
        <f t="shared" si="0"/>
        <v>MI</v>
      </c>
      <c r="R17" s="157" t="s">
        <v>476</v>
      </c>
      <c r="S17" s="228">
        <v>0.25</v>
      </c>
      <c r="T17" s="157">
        <v>17</v>
      </c>
      <c r="U17" s="157">
        <v>21</v>
      </c>
      <c r="V17" s="157">
        <v>18</v>
      </c>
      <c r="W17" s="157">
        <v>19</v>
      </c>
      <c r="X17" s="157">
        <v>20</v>
      </c>
      <c r="Y17" s="157">
        <v>21</v>
      </c>
      <c r="Z17" s="378"/>
      <c r="AA17" s="391"/>
      <c r="AB17" s="378"/>
      <c r="AC17" s="364"/>
      <c r="AD17" s="364"/>
      <c r="AE17" s="364"/>
      <c r="AF17" s="364"/>
      <c r="AG17" s="319"/>
      <c r="AH17" s="319"/>
      <c r="AI17" s="364"/>
      <c r="AJ17" s="364"/>
      <c r="AK17" s="375"/>
      <c r="AL17" s="364"/>
      <c r="AM17" s="364"/>
      <c r="AN17" s="364"/>
      <c r="AO17" s="364"/>
      <c r="AP17" s="319"/>
      <c r="AQ17" s="319"/>
      <c r="AR17" s="364"/>
      <c r="AS17" s="364"/>
      <c r="AT17" s="364"/>
      <c r="AU17" s="364"/>
      <c r="AV17" s="364"/>
      <c r="AW17" s="364"/>
      <c r="AX17" s="364"/>
      <c r="AY17" s="319"/>
      <c r="AZ17" s="319"/>
      <c r="BA17" s="364"/>
      <c r="BB17" s="364"/>
      <c r="BC17" s="364"/>
      <c r="BD17" s="364"/>
      <c r="BE17" s="364"/>
      <c r="BF17" s="364"/>
      <c r="BG17" s="364"/>
      <c r="BH17" s="319"/>
      <c r="BI17" s="319"/>
      <c r="BJ17" s="364"/>
      <c r="BK17" s="364"/>
      <c r="BL17" s="364"/>
      <c r="BM17" s="364"/>
      <c r="BN17" s="364"/>
      <c r="BO17" s="364"/>
      <c r="BP17" s="364"/>
      <c r="BQ17" s="319"/>
      <c r="BR17" s="319"/>
      <c r="BS17" s="244"/>
    </row>
    <row r="18" spans="1:71" s="4" customFormat="1" ht="32.25" customHeight="1" x14ac:dyDescent="0.25">
      <c r="A18" s="357"/>
      <c r="B18" s="380"/>
      <c r="C18" s="241">
        <v>49</v>
      </c>
      <c r="D18" s="367" t="s">
        <v>774</v>
      </c>
      <c r="E18" s="367" t="s">
        <v>775</v>
      </c>
      <c r="F18" s="235">
        <v>30</v>
      </c>
      <c r="G18" s="244">
        <v>50</v>
      </c>
      <c r="H18" s="234" t="s">
        <v>455</v>
      </c>
      <c r="I18" s="234">
        <v>35</v>
      </c>
      <c r="J18" s="234">
        <v>40</v>
      </c>
      <c r="K18" s="234">
        <v>45</v>
      </c>
      <c r="L18" s="244">
        <v>50</v>
      </c>
      <c r="M18" s="145">
        <v>178</v>
      </c>
      <c r="N18" s="156" t="s">
        <v>1012</v>
      </c>
      <c r="O18" s="137" t="s">
        <v>120</v>
      </c>
      <c r="P18" s="188" t="s">
        <v>1754</v>
      </c>
      <c r="Q18" s="157" t="str">
        <f t="shared" si="0"/>
        <v>MI</v>
      </c>
      <c r="R18" s="157">
        <v>3</v>
      </c>
      <c r="S18" s="228">
        <v>0.15</v>
      </c>
      <c r="T18" s="157">
        <v>77</v>
      </c>
      <c r="U18" s="157">
        <v>80</v>
      </c>
      <c r="V18" s="157">
        <v>77</v>
      </c>
      <c r="W18" s="157">
        <v>78</v>
      </c>
      <c r="X18" s="157">
        <v>79</v>
      </c>
      <c r="Y18" s="157">
        <v>80</v>
      </c>
      <c r="Z18" s="378"/>
      <c r="AA18" s="391"/>
      <c r="AB18" s="378"/>
      <c r="AC18" s="364"/>
      <c r="AD18" s="364"/>
      <c r="AE18" s="364"/>
      <c r="AF18" s="364"/>
      <c r="AG18" s="319"/>
      <c r="AH18" s="319"/>
      <c r="AI18" s="364"/>
      <c r="AJ18" s="364"/>
      <c r="AK18" s="375"/>
      <c r="AL18" s="364"/>
      <c r="AM18" s="364"/>
      <c r="AN18" s="364"/>
      <c r="AO18" s="364"/>
      <c r="AP18" s="319"/>
      <c r="AQ18" s="319"/>
      <c r="AR18" s="364"/>
      <c r="AS18" s="364"/>
      <c r="AT18" s="364"/>
      <c r="AU18" s="364"/>
      <c r="AV18" s="364"/>
      <c r="AW18" s="364"/>
      <c r="AX18" s="364"/>
      <c r="AY18" s="319"/>
      <c r="AZ18" s="319"/>
      <c r="BA18" s="364"/>
      <c r="BB18" s="364"/>
      <c r="BC18" s="364"/>
      <c r="BD18" s="364"/>
      <c r="BE18" s="364"/>
      <c r="BF18" s="364"/>
      <c r="BG18" s="364"/>
      <c r="BH18" s="319"/>
      <c r="BI18" s="319"/>
      <c r="BJ18" s="364"/>
      <c r="BK18" s="364"/>
      <c r="BL18" s="364"/>
      <c r="BM18" s="364"/>
      <c r="BN18" s="364"/>
      <c r="BO18" s="364"/>
      <c r="BP18" s="364"/>
      <c r="BQ18" s="319"/>
      <c r="BR18" s="319"/>
      <c r="BS18" s="244"/>
    </row>
    <row r="19" spans="1:71" s="4" customFormat="1" ht="37.5" customHeight="1" x14ac:dyDescent="0.25">
      <c r="A19" s="357"/>
      <c r="B19" s="380"/>
      <c r="C19" s="241"/>
      <c r="D19" s="360"/>
      <c r="E19" s="360"/>
      <c r="F19" s="236"/>
      <c r="G19" s="245"/>
      <c r="H19" s="236"/>
      <c r="I19" s="236"/>
      <c r="J19" s="236"/>
      <c r="K19" s="236"/>
      <c r="L19" s="245"/>
      <c r="M19" s="145">
        <v>179</v>
      </c>
      <c r="N19" s="156" t="s">
        <v>791</v>
      </c>
      <c r="O19" s="137" t="s">
        <v>119</v>
      </c>
      <c r="P19" s="188" t="s">
        <v>1754</v>
      </c>
      <c r="Q19" s="157" t="str">
        <f t="shared" si="0"/>
        <v>MI</v>
      </c>
      <c r="R19" s="157">
        <v>3</v>
      </c>
      <c r="S19" s="228">
        <v>0.15</v>
      </c>
      <c r="T19" s="157">
        <v>99</v>
      </c>
      <c r="U19" s="157">
        <v>100</v>
      </c>
      <c r="V19" s="157">
        <v>99</v>
      </c>
      <c r="W19" s="157">
        <v>100</v>
      </c>
      <c r="X19" s="157">
        <v>100</v>
      </c>
      <c r="Y19" s="157">
        <v>100</v>
      </c>
      <c r="Z19" s="379"/>
      <c r="AA19" s="392"/>
      <c r="AB19" s="379"/>
      <c r="AC19" s="365"/>
      <c r="AD19" s="365"/>
      <c r="AE19" s="365"/>
      <c r="AF19" s="365"/>
      <c r="AG19" s="366"/>
      <c r="AH19" s="366"/>
      <c r="AI19" s="365"/>
      <c r="AJ19" s="365"/>
      <c r="AK19" s="376"/>
      <c r="AL19" s="365"/>
      <c r="AM19" s="365"/>
      <c r="AN19" s="365"/>
      <c r="AO19" s="365"/>
      <c r="AP19" s="366"/>
      <c r="AQ19" s="366"/>
      <c r="AR19" s="365"/>
      <c r="AS19" s="365"/>
      <c r="AT19" s="365"/>
      <c r="AU19" s="365"/>
      <c r="AV19" s="365"/>
      <c r="AW19" s="365"/>
      <c r="AX19" s="365"/>
      <c r="AY19" s="366"/>
      <c r="AZ19" s="366"/>
      <c r="BA19" s="365"/>
      <c r="BB19" s="365"/>
      <c r="BC19" s="365"/>
      <c r="BD19" s="365"/>
      <c r="BE19" s="365"/>
      <c r="BF19" s="365"/>
      <c r="BG19" s="365"/>
      <c r="BH19" s="366"/>
      <c r="BI19" s="366"/>
      <c r="BJ19" s="365"/>
      <c r="BK19" s="365"/>
      <c r="BL19" s="365"/>
      <c r="BM19" s="365"/>
      <c r="BN19" s="365"/>
      <c r="BO19" s="365"/>
      <c r="BP19" s="365"/>
      <c r="BQ19" s="366"/>
      <c r="BR19" s="366"/>
      <c r="BS19" s="245"/>
    </row>
    <row r="20" spans="1:71" ht="36" customHeight="1" x14ac:dyDescent="0.25">
      <c r="A20" s="357" t="s">
        <v>122</v>
      </c>
      <c r="B20" s="287" t="s">
        <v>1013</v>
      </c>
      <c r="C20" s="241">
        <v>50</v>
      </c>
      <c r="D20" s="383" t="s">
        <v>1014</v>
      </c>
      <c r="E20" s="383" t="s">
        <v>755</v>
      </c>
      <c r="F20" s="234" t="s">
        <v>789</v>
      </c>
      <c r="G20" s="234">
        <v>66.099999999999994</v>
      </c>
      <c r="H20" s="234" t="s">
        <v>456</v>
      </c>
      <c r="I20" s="234">
        <v>66.099999999999994</v>
      </c>
      <c r="J20" s="234">
        <v>66.099999999999994</v>
      </c>
      <c r="K20" s="234">
        <v>66.099999999999994</v>
      </c>
      <c r="L20" s="234">
        <v>66.099999999999994</v>
      </c>
      <c r="M20" s="145">
        <v>180</v>
      </c>
      <c r="N20" s="142" t="s">
        <v>1015</v>
      </c>
      <c r="O20" s="137" t="s">
        <v>756</v>
      </c>
      <c r="P20" s="188" t="s">
        <v>1754</v>
      </c>
      <c r="Q20" s="157" t="str">
        <f t="shared" si="0"/>
        <v>MI</v>
      </c>
      <c r="R20" s="157">
        <v>3</v>
      </c>
      <c r="S20" s="228">
        <v>0.05</v>
      </c>
      <c r="T20" s="158">
        <v>0</v>
      </c>
      <c r="U20" s="157">
        <v>12</v>
      </c>
      <c r="V20" s="158">
        <v>3</v>
      </c>
      <c r="W20" s="158" t="s">
        <v>757</v>
      </c>
      <c r="X20" s="158" t="s">
        <v>758</v>
      </c>
      <c r="Y20" s="158" t="s">
        <v>759</v>
      </c>
      <c r="Z20" s="323">
        <v>826373</v>
      </c>
      <c r="AA20" s="238"/>
      <c r="AB20" s="323">
        <v>620431</v>
      </c>
      <c r="AC20" s="238"/>
      <c r="AD20" s="238"/>
      <c r="AE20" s="238"/>
      <c r="AF20" s="323">
        <v>205942</v>
      </c>
      <c r="AG20" s="237"/>
      <c r="AH20" s="237"/>
      <c r="AI20" s="323">
        <v>197526</v>
      </c>
      <c r="AJ20" s="238"/>
      <c r="AK20" s="368">
        <v>148300</v>
      </c>
      <c r="AL20" s="331"/>
      <c r="AM20" s="331"/>
      <c r="AN20" s="331"/>
      <c r="AO20" s="371">
        <v>49226</v>
      </c>
      <c r="AP20" s="237"/>
      <c r="AQ20" s="237"/>
      <c r="AR20" s="332">
        <v>203451</v>
      </c>
      <c r="AS20" s="331"/>
      <c r="AT20" s="332">
        <v>152749</v>
      </c>
      <c r="AU20" s="331"/>
      <c r="AV20" s="331"/>
      <c r="AW20" s="331"/>
      <c r="AX20" s="332">
        <v>50702</v>
      </c>
      <c r="AY20" s="237"/>
      <c r="AZ20" s="237"/>
      <c r="BA20" s="323">
        <v>209555</v>
      </c>
      <c r="BB20" s="238"/>
      <c r="BC20" s="323">
        <v>157332</v>
      </c>
      <c r="BD20" s="238"/>
      <c r="BE20" s="238"/>
      <c r="BF20" s="238"/>
      <c r="BG20" s="323">
        <v>52223</v>
      </c>
      <c r="BH20" s="237"/>
      <c r="BI20" s="237"/>
      <c r="BJ20" s="323">
        <v>215841</v>
      </c>
      <c r="BK20" s="238"/>
      <c r="BL20" s="323">
        <v>162051</v>
      </c>
      <c r="BM20" s="238"/>
      <c r="BN20" s="238"/>
      <c r="BO20" s="238"/>
      <c r="BP20" s="323">
        <v>53790</v>
      </c>
      <c r="BQ20" s="237"/>
      <c r="BR20" s="237"/>
      <c r="BS20" s="341" t="s">
        <v>512</v>
      </c>
    </row>
    <row r="21" spans="1:71" ht="36" x14ac:dyDescent="0.25">
      <c r="A21" s="357"/>
      <c r="B21" s="310"/>
      <c r="C21" s="241"/>
      <c r="D21" s="384"/>
      <c r="E21" s="384"/>
      <c r="F21" s="235"/>
      <c r="G21" s="235"/>
      <c r="H21" s="235"/>
      <c r="I21" s="235"/>
      <c r="J21" s="235"/>
      <c r="K21" s="235"/>
      <c r="L21" s="235"/>
      <c r="M21" s="145">
        <v>181</v>
      </c>
      <c r="N21" s="142" t="s">
        <v>1016</v>
      </c>
      <c r="O21" s="137" t="s">
        <v>1017</v>
      </c>
      <c r="P21" s="188" t="s">
        <v>1754</v>
      </c>
      <c r="Q21" s="157" t="str">
        <f t="shared" si="0"/>
        <v>MI</v>
      </c>
      <c r="R21" s="157">
        <v>3</v>
      </c>
      <c r="S21" s="228">
        <v>0.15</v>
      </c>
      <c r="T21" s="158">
        <v>0</v>
      </c>
      <c r="U21" s="157">
        <v>12</v>
      </c>
      <c r="V21" s="158">
        <v>3</v>
      </c>
      <c r="W21" s="158" t="s">
        <v>757</v>
      </c>
      <c r="X21" s="158" t="s">
        <v>758</v>
      </c>
      <c r="Y21" s="158" t="s">
        <v>759</v>
      </c>
      <c r="Z21" s="324"/>
      <c r="AA21" s="238"/>
      <c r="AB21" s="324"/>
      <c r="AC21" s="238"/>
      <c r="AD21" s="238"/>
      <c r="AE21" s="238"/>
      <c r="AF21" s="324"/>
      <c r="AG21" s="237"/>
      <c r="AH21" s="237"/>
      <c r="AI21" s="324"/>
      <c r="AJ21" s="238"/>
      <c r="AK21" s="369"/>
      <c r="AL21" s="331"/>
      <c r="AM21" s="331"/>
      <c r="AN21" s="331"/>
      <c r="AO21" s="372"/>
      <c r="AP21" s="237"/>
      <c r="AQ21" s="237"/>
      <c r="AR21" s="333"/>
      <c r="AS21" s="331"/>
      <c r="AT21" s="333"/>
      <c r="AU21" s="331"/>
      <c r="AV21" s="331"/>
      <c r="AW21" s="331"/>
      <c r="AX21" s="333"/>
      <c r="AY21" s="237"/>
      <c r="AZ21" s="237"/>
      <c r="BA21" s="324"/>
      <c r="BB21" s="238"/>
      <c r="BC21" s="324"/>
      <c r="BD21" s="238"/>
      <c r="BE21" s="238"/>
      <c r="BF21" s="238"/>
      <c r="BG21" s="324"/>
      <c r="BH21" s="237"/>
      <c r="BI21" s="237"/>
      <c r="BJ21" s="324"/>
      <c r="BK21" s="238"/>
      <c r="BL21" s="324"/>
      <c r="BM21" s="238"/>
      <c r="BN21" s="238"/>
      <c r="BO21" s="238"/>
      <c r="BP21" s="324"/>
      <c r="BQ21" s="237"/>
      <c r="BR21" s="237"/>
      <c r="BS21" s="341"/>
    </row>
    <row r="22" spans="1:71" ht="60" x14ac:dyDescent="0.25">
      <c r="A22" s="357"/>
      <c r="B22" s="310"/>
      <c r="C22" s="241"/>
      <c r="D22" s="384"/>
      <c r="E22" s="384"/>
      <c r="F22" s="235"/>
      <c r="G22" s="235"/>
      <c r="H22" s="235"/>
      <c r="I22" s="235"/>
      <c r="J22" s="235"/>
      <c r="K22" s="235"/>
      <c r="L22" s="235"/>
      <c r="M22" s="145">
        <v>182</v>
      </c>
      <c r="N22" s="386" t="s">
        <v>1018</v>
      </c>
      <c r="O22" s="137" t="s">
        <v>1019</v>
      </c>
      <c r="P22" s="188" t="s">
        <v>1754</v>
      </c>
      <c r="Q22" s="157" t="s">
        <v>455</v>
      </c>
      <c r="R22" s="157">
        <v>3</v>
      </c>
      <c r="S22" s="228">
        <v>0.35</v>
      </c>
      <c r="T22" s="158">
        <v>44</v>
      </c>
      <c r="U22" s="157" t="s">
        <v>760</v>
      </c>
      <c r="V22" s="158" t="s">
        <v>761</v>
      </c>
      <c r="W22" s="158" t="s">
        <v>762</v>
      </c>
      <c r="X22" s="158" t="s">
        <v>763</v>
      </c>
      <c r="Y22" s="158" t="s">
        <v>764</v>
      </c>
      <c r="Z22" s="324"/>
      <c r="AA22" s="238"/>
      <c r="AB22" s="324"/>
      <c r="AC22" s="238"/>
      <c r="AD22" s="238"/>
      <c r="AE22" s="238"/>
      <c r="AF22" s="324"/>
      <c r="AG22" s="237"/>
      <c r="AH22" s="237"/>
      <c r="AI22" s="324"/>
      <c r="AJ22" s="238"/>
      <c r="AK22" s="369"/>
      <c r="AL22" s="331"/>
      <c r="AM22" s="331"/>
      <c r="AN22" s="331"/>
      <c r="AO22" s="372"/>
      <c r="AP22" s="237"/>
      <c r="AQ22" s="237"/>
      <c r="AR22" s="333"/>
      <c r="AS22" s="331"/>
      <c r="AT22" s="333"/>
      <c r="AU22" s="331"/>
      <c r="AV22" s="331"/>
      <c r="AW22" s="331"/>
      <c r="AX22" s="333"/>
      <c r="AY22" s="237"/>
      <c r="AZ22" s="237"/>
      <c r="BA22" s="324"/>
      <c r="BB22" s="238"/>
      <c r="BC22" s="324"/>
      <c r="BD22" s="238"/>
      <c r="BE22" s="238"/>
      <c r="BF22" s="238"/>
      <c r="BG22" s="324"/>
      <c r="BH22" s="237"/>
      <c r="BI22" s="237"/>
      <c r="BJ22" s="324"/>
      <c r="BK22" s="238"/>
      <c r="BL22" s="324"/>
      <c r="BM22" s="238"/>
      <c r="BN22" s="238"/>
      <c r="BO22" s="238"/>
      <c r="BP22" s="324"/>
      <c r="BQ22" s="237"/>
      <c r="BR22" s="237"/>
      <c r="BS22" s="341"/>
    </row>
    <row r="23" spans="1:71" ht="48" x14ac:dyDescent="0.25">
      <c r="A23" s="357"/>
      <c r="B23" s="310"/>
      <c r="C23" s="241"/>
      <c r="D23" s="384"/>
      <c r="E23" s="384"/>
      <c r="F23" s="235"/>
      <c r="G23" s="235"/>
      <c r="H23" s="235"/>
      <c r="I23" s="235"/>
      <c r="J23" s="235"/>
      <c r="K23" s="235"/>
      <c r="L23" s="235"/>
      <c r="M23" s="145">
        <v>183</v>
      </c>
      <c r="N23" s="387"/>
      <c r="O23" s="137" t="s">
        <v>1020</v>
      </c>
      <c r="P23" s="188" t="s">
        <v>1754</v>
      </c>
      <c r="Q23" s="157" t="s">
        <v>455</v>
      </c>
      <c r="R23" s="157">
        <v>3</v>
      </c>
      <c r="S23" s="228">
        <v>0.05</v>
      </c>
      <c r="T23" s="158">
        <v>32</v>
      </c>
      <c r="U23" s="157" t="s">
        <v>765</v>
      </c>
      <c r="V23" s="158" t="s">
        <v>766</v>
      </c>
      <c r="W23" s="158" t="s">
        <v>767</v>
      </c>
      <c r="X23" s="158" t="s">
        <v>768</v>
      </c>
      <c r="Y23" s="158" t="s">
        <v>769</v>
      </c>
      <c r="Z23" s="324"/>
      <c r="AA23" s="238"/>
      <c r="AB23" s="324"/>
      <c r="AC23" s="238"/>
      <c r="AD23" s="238"/>
      <c r="AE23" s="238"/>
      <c r="AF23" s="324"/>
      <c r="AG23" s="237"/>
      <c r="AH23" s="237"/>
      <c r="AI23" s="324"/>
      <c r="AJ23" s="238"/>
      <c r="AK23" s="369"/>
      <c r="AL23" s="331"/>
      <c r="AM23" s="331"/>
      <c r="AN23" s="331"/>
      <c r="AO23" s="372"/>
      <c r="AP23" s="237"/>
      <c r="AQ23" s="237"/>
      <c r="AR23" s="333"/>
      <c r="AS23" s="331"/>
      <c r="AT23" s="333"/>
      <c r="AU23" s="331"/>
      <c r="AV23" s="331"/>
      <c r="AW23" s="331"/>
      <c r="AX23" s="333"/>
      <c r="AY23" s="237"/>
      <c r="AZ23" s="237"/>
      <c r="BA23" s="324"/>
      <c r="BB23" s="238"/>
      <c r="BC23" s="324"/>
      <c r="BD23" s="238"/>
      <c r="BE23" s="238"/>
      <c r="BF23" s="238"/>
      <c r="BG23" s="324"/>
      <c r="BH23" s="237"/>
      <c r="BI23" s="237"/>
      <c r="BJ23" s="324"/>
      <c r="BK23" s="238"/>
      <c r="BL23" s="324"/>
      <c r="BM23" s="238"/>
      <c r="BN23" s="238"/>
      <c r="BO23" s="238"/>
      <c r="BP23" s="324"/>
      <c r="BQ23" s="237"/>
      <c r="BR23" s="237"/>
      <c r="BS23" s="341"/>
    </row>
    <row r="24" spans="1:71" ht="48" x14ac:dyDescent="0.25">
      <c r="A24" s="357"/>
      <c r="B24" s="310"/>
      <c r="C24" s="241"/>
      <c r="D24" s="385"/>
      <c r="E24" s="385"/>
      <c r="F24" s="236"/>
      <c r="G24" s="236"/>
      <c r="H24" s="236"/>
      <c r="I24" s="236"/>
      <c r="J24" s="236"/>
      <c r="K24" s="236"/>
      <c r="L24" s="236"/>
      <c r="M24" s="145">
        <v>184</v>
      </c>
      <c r="N24" s="388"/>
      <c r="O24" s="137" t="s">
        <v>1021</v>
      </c>
      <c r="P24" s="188" t="s">
        <v>1754</v>
      </c>
      <c r="Q24" s="157" t="s">
        <v>455</v>
      </c>
      <c r="R24" s="157">
        <v>3</v>
      </c>
      <c r="S24" s="228">
        <v>0.05</v>
      </c>
      <c r="T24" s="158">
        <v>32</v>
      </c>
      <c r="U24" s="157" t="s">
        <v>765</v>
      </c>
      <c r="V24" s="158" t="s">
        <v>766</v>
      </c>
      <c r="W24" s="158" t="s">
        <v>767</v>
      </c>
      <c r="X24" s="158" t="s">
        <v>768</v>
      </c>
      <c r="Y24" s="158" t="s">
        <v>769</v>
      </c>
      <c r="Z24" s="324"/>
      <c r="AA24" s="238"/>
      <c r="AB24" s="324"/>
      <c r="AC24" s="238"/>
      <c r="AD24" s="238"/>
      <c r="AE24" s="238"/>
      <c r="AF24" s="324"/>
      <c r="AG24" s="237"/>
      <c r="AH24" s="237"/>
      <c r="AI24" s="324"/>
      <c r="AJ24" s="238"/>
      <c r="AK24" s="369"/>
      <c r="AL24" s="331"/>
      <c r="AM24" s="331"/>
      <c r="AN24" s="331"/>
      <c r="AO24" s="372"/>
      <c r="AP24" s="237"/>
      <c r="AQ24" s="237"/>
      <c r="AR24" s="333"/>
      <c r="AS24" s="331"/>
      <c r="AT24" s="333"/>
      <c r="AU24" s="331"/>
      <c r="AV24" s="331"/>
      <c r="AW24" s="331"/>
      <c r="AX24" s="333"/>
      <c r="AY24" s="237"/>
      <c r="AZ24" s="237"/>
      <c r="BA24" s="324"/>
      <c r="BB24" s="238"/>
      <c r="BC24" s="324"/>
      <c r="BD24" s="238"/>
      <c r="BE24" s="238"/>
      <c r="BF24" s="238"/>
      <c r="BG24" s="324"/>
      <c r="BH24" s="237"/>
      <c r="BI24" s="237"/>
      <c r="BJ24" s="324"/>
      <c r="BK24" s="238"/>
      <c r="BL24" s="324"/>
      <c r="BM24" s="238"/>
      <c r="BN24" s="238"/>
      <c r="BO24" s="238"/>
      <c r="BP24" s="324"/>
      <c r="BQ24" s="237"/>
      <c r="BR24" s="237"/>
      <c r="BS24" s="341"/>
    </row>
    <row r="25" spans="1:71" ht="36" x14ac:dyDescent="0.25">
      <c r="A25" s="357"/>
      <c r="B25" s="310"/>
      <c r="C25" s="145">
        <v>51</v>
      </c>
      <c r="D25" s="149" t="s">
        <v>776</v>
      </c>
      <c r="E25" s="149" t="s">
        <v>123</v>
      </c>
      <c r="F25" s="157">
        <v>16.8</v>
      </c>
      <c r="G25" s="157">
        <v>16.8</v>
      </c>
      <c r="H25" s="157" t="s">
        <v>456</v>
      </c>
      <c r="I25" s="143">
        <v>16.8</v>
      </c>
      <c r="J25" s="143">
        <v>16.8</v>
      </c>
      <c r="K25" s="143">
        <v>16.8</v>
      </c>
      <c r="L25" s="143">
        <v>16.8</v>
      </c>
      <c r="M25" s="145">
        <v>185</v>
      </c>
      <c r="N25" s="386" t="s">
        <v>1022</v>
      </c>
      <c r="O25" s="137" t="s">
        <v>124</v>
      </c>
      <c r="P25" s="188" t="s">
        <v>1754</v>
      </c>
      <c r="Q25" s="157" t="str">
        <f t="shared" ref="Q25:Q63" si="1">IF((T25-U25)=0,"MM",IF((T25-U25)&gt;0,"MR","MI"))</f>
        <v>MI</v>
      </c>
      <c r="R25" s="157">
        <v>3</v>
      </c>
      <c r="S25" s="228">
        <v>0.25</v>
      </c>
      <c r="T25" s="158">
        <v>0</v>
      </c>
      <c r="U25" s="158">
        <v>12</v>
      </c>
      <c r="V25" s="158" t="s">
        <v>824</v>
      </c>
      <c r="W25" s="158" t="s">
        <v>757</v>
      </c>
      <c r="X25" s="158" t="s">
        <v>758</v>
      </c>
      <c r="Y25" s="158" t="s">
        <v>825</v>
      </c>
      <c r="Z25" s="324"/>
      <c r="AA25" s="238"/>
      <c r="AB25" s="324"/>
      <c r="AC25" s="238"/>
      <c r="AD25" s="238"/>
      <c r="AE25" s="238"/>
      <c r="AF25" s="324"/>
      <c r="AG25" s="237"/>
      <c r="AH25" s="237"/>
      <c r="AI25" s="324"/>
      <c r="AJ25" s="238"/>
      <c r="AK25" s="369"/>
      <c r="AL25" s="331"/>
      <c r="AM25" s="331"/>
      <c r="AN25" s="331"/>
      <c r="AO25" s="372"/>
      <c r="AP25" s="237"/>
      <c r="AQ25" s="237"/>
      <c r="AR25" s="333"/>
      <c r="AS25" s="331"/>
      <c r="AT25" s="333"/>
      <c r="AU25" s="331"/>
      <c r="AV25" s="331"/>
      <c r="AW25" s="331"/>
      <c r="AX25" s="333"/>
      <c r="AY25" s="237"/>
      <c r="AZ25" s="237"/>
      <c r="BA25" s="324"/>
      <c r="BB25" s="238"/>
      <c r="BC25" s="324"/>
      <c r="BD25" s="238"/>
      <c r="BE25" s="238"/>
      <c r="BF25" s="238"/>
      <c r="BG25" s="324"/>
      <c r="BH25" s="237"/>
      <c r="BI25" s="237"/>
      <c r="BJ25" s="324"/>
      <c r="BK25" s="238"/>
      <c r="BL25" s="324"/>
      <c r="BM25" s="238"/>
      <c r="BN25" s="238"/>
      <c r="BO25" s="238"/>
      <c r="BP25" s="324"/>
      <c r="BQ25" s="237"/>
      <c r="BR25" s="237"/>
      <c r="BS25" s="341"/>
    </row>
    <row r="26" spans="1:71" ht="36" x14ac:dyDescent="0.25">
      <c r="A26" s="357"/>
      <c r="B26" s="310"/>
      <c r="C26" s="145">
        <v>52</v>
      </c>
      <c r="D26" s="149" t="s">
        <v>125</v>
      </c>
      <c r="E26" s="149" t="s">
        <v>126</v>
      </c>
      <c r="F26" s="157" t="s">
        <v>129</v>
      </c>
      <c r="G26" s="157" t="s">
        <v>127</v>
      </c>
      <c r="H26" s="157" t="s">
        <v>457</v>
      </c>
      <c r="I26" s="157">
        <v>7.6</v>
      </c>
      <c r="J26" s="157">
        <v>7.6</v>
      </c>
      <c r="K26" s="157">
        <v>7.6</v>
      </c>
      <c r="L26" s="157">
        <v>7.5</v>
      </c>
      <c r="M26" s="145">
        <v>186</v>
      </c>
      <c r="N26" s="388"/>
      <c r="O26" s="137" t="s">
        <v>1769</v>
      </c>
      <c r="P26" s="188" t="s">
        <v>1754</v>
      </c>
      <c r="Q26" s="157" t="str">
        <f>IF((T26-U26)=0,"MM",IF((T26-U26)&gt;0,"MR","MI"))</f>
        <v>MI</v>
      </c>
      <c r="R26" s="157">
        <v>3</v>
      </c>
      <c r="S26" s="228">
        <v>0.05</v>
      </c>
      <c r="T26" s="157">
        <v>0</v>
      </c>
      <c r="U26" s="231">
        <v>12</v>
      </c>
      <c r="V26" s="232" t="s">
        <v>824</v>
      </c>
      <c r="W26" s="232" t="s">
        <v>757</v>
      </c>
      <c r="X26" s="232" t="s">
        <v>758</v>
      </c>
      <c r="Y26" s="232" t="s">
        <v>825</v>
      </c>
      <c r="Z26" s="324"/>
      <c r="AA26" s="238"/>
      <c r="AB26" s="324"/>
      <c r="AC26" s="238"/>
      <c r="AD26" s="238"/>
      <c r="AE26" s="238"/>
      <c r="AF26" s="324"/>
      <c r="AG26" s="237"/>
      <c r="AH26" s="237"/>
      <c r="AI26" s="324"/>
      <c r="AJ26" s="238"/>
      <c r="AK26" s="369"/>
      <c r="AL26" s="331"/>
      <c r="AM26" s="331"/>
      <c r="AN26" s="331"/>
      <c r="AO26" s="372"/>
      <c r="AP26" s="237"/>
      <c r="AQ26" s="237"/>
      <c r="AR26" s="333"/>
      <c r="AS26" s="331"/>
      <c r="AT26" s="333"/>
      <c r="AU26" s="331"/>
      <c r="AV26" s="331"/>
      <c r="AW26" s="331"/>
      <c r="AX26" s="333"/>
      <c r="AY26" s="237"/>
      <c r="AZ26" s="237"/>
      <c r="BA26" s="324"/>
      <c r="BB26" s="238"/>
      <c r="BC26" s="324"/>
      <c r="BD26" s="238"/>
      <c r="BE26" s="238"/>
      <c r="BF26" s="238"/>
      <c r="BG26" s="324"/>
      <c r="BH26" s="237"/>
      <c r="BI26" s="237"/>
      <c r="BJ26" s="324"/>
      <c r="BK26" s="238"/>
      <c r="BL26" s="324"/>
      <c r="BM26" s="238"/>
      <c r="BN26" s="238"/>
      <c r="BO26" s="238"/>
      <c r="BP26" s="324"/>
      <c r="BQ26" s="237"/>
      <c r="BR26" s="237"/>
      <c r="BS26" s="341"/>
    </row>
    <row r="27" spans="1:71" ht="36" x14ac:dyDescent="0.25">
      <c r="A27" s="357"/>
      <c r="B27" s="310"/>
      <c r="C27" s="145">
        <v>53</v>
      </c>
      <c r="D27" s="142" t="s">
        <v>1726</v>
      </c>
      <c r="E27" s="156" t="s">
        <v>1555</v>
      </c>
      <c r="F27" s="154" t="s">
        <v>39</v>
      </c>
      <c r="G27" s="154">
        <v>6.3</v>
      </c>
      <c r="H27" s="47" t="s">
        <v>455</v>
      </c>
      <c r="I27" s="154">
        <v>7.3</v>
      </c>
      <c r="J27" s="154">
        <v>6.9</v>
      </c>
      <c r="K27" s="154">
        <v>6.6</v>
      </c>
      <c r="L27" s="154">
        <v>6.3</v>
      </c>
      <c r="M27" s="145">
        <v>187</v>
      </c>
      <c r="N27" s="156" t="s">
        <v>1556</v>
      </c>
      <c r="O27" s="156" t="s">
        <v>1557</v>
      </c>
      <c r="P27" s="188" t="s">
        <v>1754</v>
      </c>
      <c r="Q27" s="47" t="s">
        <v>455</v>
      </c>
      <c r="R27" s="47"/>
      <c r="S27" s="228">
        <v>0.15</v>
      </c>
      <c r="T27" s="47" t="s">
        <v>39</v>
      </c>
      <c r="U27" s="47">
        <v>100</v>
      </c>
      <c r="V27" s="47">
        <v>100</v>
      </c>
      <c r="W27" s="47">
        <v>100</v>
      </c>
      <c r="X27" s="47">
        <v>100</v>
      </c>
      <c r="Y27" s="47">
        <v>100</v>
      </c>
      <c r="Z27" s="324"/>
      <c r="AA27" s="238"/>
      <c r="AB27" s="324"/>
      <c r="AC27" s="238"/>
      <c r="AD27" s="238"/>
      <c r="AE27" s="238"/>
      <c r="AF27" s="324"/>
      <c r="AG27" s="237"/>
      <c r="AH27" s="237"/>
      <c r="AI27" s="324"/>
      <c r="AJ27" s="238"/>
      <c r="AK27" s="369"/>
      <c r="AL27" s="331"/>
      <c r="AM27" s="331"/>
      <c r="AN27" s="331"/>
      <c r="AO27" s="372"/>
      <c r="AP27" s="237"/>
      <c r="AQ27" s="237"/>
      <c r="AR27" s="333"/>
      <c r="AS27" s="331"/>
      <c r="AT27" s="333"/>
      <c r="AU27" s="331"/>
      <c r="AV27" s="331"/>
      <c r="AW27" s="331"/>
      <c r="AX27" s="333"/>
      <c r="AY27" s="237"/>
      <c r="AZ27" s="237"/>
      <c r="BA27" s="324"/>
      <c r="BB27" s="238"/>
      <c r="BC27" s="324"/>
      <c r="BD27" s="238"/>
      <c r="BE27" s="238"/>
      <c r="BF27" s="238"/>
      <c r="BG27" s="324"/>
      <c r="BH27" s="237"/>
      <c r="BI27" s="237"/>
      <c r="BJ27" s="324"/>
      <c r="BK27" s="238"/>
      <c r="BL27" s="324"/>
      <c r="BM27" s="238"/>
      <c r="BN27" s="238"/>
      <c r="BO27" s="238"/>
      <c r="BP27" s="324"/>
      <c r="BQ27" s="237"/>
      <c r="BR27" s="237"/>
      <c r="BS27" s="341"/>
    </row>
    <row r="28" spans="1:71" ht="24" x14ac:dyDescent="0.25">
      <c r="A28" s="357"/>
      <c r="B28" s="310"/>
      <c r="C28" s="335">
        <v>54</v>
      </c>
      <c r="D28" s="359" t="s">
        <v>1727</v>
      </c>
      <c r="E28" s="359" t="s">
        <v>1728</v>
      </c>
      <c r="F28" s="344" t="s">
        <v>39</v>
      </c>
      <c r="G28" s="349">
        <v>0.66</v>
      </c>
      <c r="H28" s="344" t="s">
        <v>455</v>
      </c>
      <c r="I28" s="344">
        <v>65</v>
      </c>
      <c r="J28" s="344">
        <v>65</v>
      </c>
      <c r="K28" s="344">
        <v>66</v>
      </c>
      <c r="L28" s="344">
        <v>66</v>
      </c>
      <c r="M28" s="145">
        <v>188</v>
      </c>
      <c r="N28" s="386" t="s">
        <v>1559</v>
      </c>
      <c r="O28" s="156" t="s">
        <v>1558</v>
      </c>
      <c r="P28" s="188" t="s">
        <v>1754</v>
      </c>
      <c r="Q28" s="47" t="s">
        <v>455</v>
      </c>
      <c r="R28" s="47"/>
      <c r="S28" s="228">
        <v>0.05</v>
      </c>
      <c r="T28" s="47" t="s">
        <v>39</v>
      </c>
      <c r="U28" s="47">
        <v>100</v>
      </c>
      <c r="V28" s="47">
        <v>100</v>
      </c>
      <c r="W28" s="47">
        <v>100</v>
      </c>
      <c r="X28" s="47">
        <v>100</v>
      </c>
      <c r="Y28" s="47">
        <v>100</v>
      </c>
      <c r="Z28" s="324"/>
      <c r="AA28" s="238"/>
      <c r="AB28" s="324"/>
      <c r="AC28" s="238"/>
      <c r="AD28" s="238"/>
      <c r="AE28" s="238"/>
      <c r="AF28" s="324"/>
      <c r="AG28" s="237"/>
      <c r="AH28" s="237"/>
      <c r="AI28" s="324"/>
      <c r="AJ28" s="238"/>
      <c r="AK28" s="369"/>
      <c r="AL28" s="331"/>
      <c r="AM28" s="331"/>
      <c r="AN28" s="331"/>
      <c r="AO28" s="372"/>
      <c r="AP28" s="237"/>
      <c r="AQ28" s="237"/>
      <c r="AR28" s="333"/>
      <c r="AS28" s="331"/>
      <c r="AT28" s="333"/>
      <c r="AU28" s="331"/>
      <c r="AV28" s="331"/>
      <c r="AW28" s="331"/>
      <c r="AX28" s="333"/>
      <c r="AY28" s="237"/>
      <c r="AZ28" s="237"/>
      <c r="BA28" s="324"/>
      <c r="BB28" s="238"/>
      <c r="BC28" s="324"/>
      <c r="BD28" s="238"/>
      <c r="BE28" s="238"/>
      <c r="BF28" s="238"/>
      <c r="BG28" s="324"/>
      <c r="BH28" s="237"/>
      <c r="BI28" s="237"/>
      <c r="BJ28" s="324"/>
      <c r="BK28" s="238"/>
      <c r="BL28" s="324"/>
      <c r="BM28" s="238"/>
      <c r="BN28" s="238"/>
      <c r="BO28" s="238"/>
      <c r="BP28" s="324"/>
      <c r="BQ28" s="237"/>
      <c r="BR28" s="237"/>
      <c r="BS28" s="341"/>
    </row>
    <row r="29" spans="1:71" ht="36" x14ac:dyDescent="0.25">
      <c r="A29" s="357"/>
      <c r="B29" s="310"/>
      <c r="C29" s="336"/>
      <c r="D29" s="360"/>
      <c r="E29" s="360"/>
      <c r="F29" s="345"/>
      <c r="G29" s="345"/>
      <c r="H29" s="345"/>
      <c r="I29" s="345"/>
      <c r="J29" s="345"/>
      <c r="K29" s="345"/>
      <c r="L29" s="345"/>
      <c r="M29" s="145">
        <v>189</v>
      </c>
      <c r="N29" s="388"/>
      <c r="O29" s="156" t="s">
        <v>1560</v>
      </c>
      <c r="P29" s="188" t="s">
        <v>1754</v>
      </c>
      <c r="Q29" s="47" t="s">
        <v>455</v>
      </c>
      <c r="R29" s="47"/>
      <c r="S29" s="228">
        <v>0.05</v>
      </c>
      <c r="T29" s="47" t="s">
        <v>39</v>
      </c>
      <c r="U29" s="47">
        <v>100</v>
      </c>
      <c r="V29" s="47">
        <v>100</v>
      </c>
      <c r="W29" s="47">
        <v>100</v>
      </c>
      <c r="X29" s="47">
        <v>100</v>
      </c>
      <c r="Y29" s="47">
        <v>100</v>
      </c>
      <c r="Z29" s="324"/>
      <c r="AA29" s="238"/>
      <c r="AB29" s="324"/>
      <c r="AC29" s="238"/>
      <c r="AD29" s="238"/>
      <c r="AE29" s="238"/>
      <c r="AF29" s="324"/>
      <c r="AG29" s="237"/>
      <c r="AH29" s="237"/>
      <c r="AI29" s="324"/>
      <c r="AJ29" s="238"/>
      <c r="AK29" s="369"/>
      <c r="AL29" s="331"/>
      <c r="AM29" s="331"/>
      <c r="AN29" s="331"/>
      <c r="AO29" s="372"/>
      <c r="AP29" s="237"/>
      <c r="AQ29" s="237"/>
      <c r="AR29" s="333"/>
      <c r="AS29" s="331"/>
      <c r="AT29" s="333"/>
      <c r="AU29" s="331"/>
      <c r="AV29" s="331"/>
      <c r="AW29" s="331"/>
      <c r="AX29" s="333"/>
      <c r="AY29" s="237"/>
      <c r="AZ29" s="237"/>
      <c r="BA29" s="324"/>
      <c r="BB29" s="238"/>
      <c r="BC29" s="324"/>
      <c r="BD29" s="238"/>
      <c r="BE29" s="238"/>
      <c r="BF29" s="238"/>
      <c r="BG29" s="324"/>
      <c r="BH29" s="237"/>
      <c r="BI29" s="237"/>
      <c r="BJ29" s="324"/>
      <c r="BK29" s="238"/>
      <c r="BL29" s="324"/>
      <c r="BM29" s="238"/>
      <c r="BN29" s="238"/>
      <c r="BO29" s="238"/>
      <c r="BP29" s="324"/>
      <c r="BQ29" s="237"/>
      <c r="BR29" s="237"/>
      <c r="BS29" s="341"/>
    </row>
    <row r="30" spans="1:71" ht="43.5" customHeight="1" x14ac:dyDescent="0.25">
      <c r="A30" s="357"/>
      <c r="B30" s="310"/>
      <c r="C30" s="145">
        <v>55</v>
      </c>
      <c r="D30" s="142" t="s">
        <v>1561</v>
      </c>
      <c r="E30" s="156" t="s">
        <v>1562</v>
      </c>
      <c r="F30" s="154" t="s">
        <v>1563</v>
      </c>
      <c r="G30" s="154">
        <v>8.1999999999999993</v>
      </c>
      <c r="H30" s="47" t="s">
        <v>457</v>
      </c>
      <c r="I30" s="154">
        <v>8.42</v>
      </c>
      <c r="J30" s="154">
        <v>8.41</v>
      </c>
      <c r="K30" s="154">
        <v>8.4</v>
      </c>
      <c r="L30" s="154">
        <v>8.39</v>
      </c>
      <c r="M30" s="145">
        <v>190</v>
      </c>
      <c r="N30" s="156" t="s">
        <v>1770</v>
      </c>
      <c r="O30" s="156" t="s">
        <v>1771</v>
      </c>
      <c r="P30" s="188" t="s">
        <v>1754</v>
      </c>
      <c r="Q30" s="47" t="s">
        <v>455</v>
      </c>
      <c r="R30" s="47"/>
      <c r="S30" s="228">
        <v>0.15</v>
      </c>
      <c r="T30" s="47">
        <v>0</v>
      </c>
      <c r="U30" s="47">
        <v>60</v>
      </c>
      <c r="V30" s="47">
        <v>10</v>
      </c>
      <c r="W30" s="47">
        <v>25</v>
      </c>
      <c r="X30" s="47">
        <v>45</v>
      </c>
      <c r="Y30" s="47">
        <v>60</v>
      </c>
      <c r="Z30" s="324"/>
      <c r="AA30" s="238"/>
      <c r="AB30" s="324"/>
      <c r="AC30" s="238"/>
      <c r="AD30" s="238"/>
      <c r="AE30" s="238"/>
      <c r="AF30" s="324"/>
      <c r="AG30" s="237"/>
      <c r="AH30" s="237"/>
      <c r="AI30" s="324"/>
      <c r="AJ30" s="238"/>
      <c r="AK30" s="369"/>
      <c r="AL30" s="331"/>
      <c r="AM30" s="331"/>
      <c r="AN30" s="331"/>
      <c r="AO30" s="372"/>
      <c r="AP30" s="237"/>
      <c r="AQ30" s="237"/>
      <c r="AR30" s="333"/>
      <c r="AS30" s="331"/>
      <c r="AT30" s="333"/>
      <c r="AU30" s="331"/>
      <c r="AV30" s="331"/>
      <c r="AW30" s="331"/>
      <c r="AX30" s="333"/>
      <c r="AY30" s="237"/>
      <c r="AZ30" s="237"/>
      <c r="BA30" s="324"/>
      <c r="BB30" s="238"/>
      <c r="BC30" s="324"/>
      <c r="BD30" s="238"/>
      <c r="BE30" s="238"/>
      <c r="BF30" s="238"/>
      <c r="BG30" s="324"/>
      <c r="BH30" s="237"/>
      <c r="BI30" s="237"/>
      <c r="BJ30" s="324"/>
      <c r="BK30" s="238"/>
      <c r="BL30" s="324"/>
      <c r="BM30" s="238"/>
      <c r="BN30" s="238"/>
      <c r="BO30" s="238"/>
      <c r="BP30" s="324"/>
      <c r="BQ30" s="237"/>
      <c r="BR30" s="237"/>
      <c r="BS30" s="341"/>
    </row>
    <row r="31" spans="1:71" ht="36" x14ac:dyDescent="0.25">
      <c r="A31" s="357"/>
      <c r="B31" s="310"/>
      <c r="C31" s="145">
        <v>56</v>
      </c>
      <c r="D31" s="142" t="s">
        <v>1564</v>
      </c>
      <c r="E31" s="156" t="s">
        <v>1565</v>
      </c>
      <c r="F31" s="154" t="s">
        <v>1566</v>
      </c>
      <c r="G31" s="154">
        <v>13.67</v>
      </c>
      <c r="H31" s="47" t="s">
        <v>457</v>
      </c>
      <c r="I31" s="154">
        <v>14.66</v>
      </c>
      <c r="J31" s="154">
        <v>14.65</v>
      </c>
      <c r="K31" s="154">
        <v>14.64</v>
      </c>
      <c r="L31" s="154">
        <v>14.63</v>
      </c>
      <c r="M31" s="145">
        <v>191</v>
      </c>
      <c r="N31" s="156" t="s">
        <v>1772</v>
      </c>
      <c r="O31" s="156" t="s">
        <v>1773</v>
      </c>
      <c r="P31" s="188" t="s">
        <v>1754</v>
      </c>
      <c r="Q31" s="47" t="s">
        <v>455</v>
      </c>
      <c r="R31" s="47"/>
      <c r="S31" s="228">
        <v>0.15</v>
      </c>
      <c r="T31" s="47">
        <v>0</v>
      </c>
      <c r="U31" s="47">
        <v>60</v>
      </c>
      <c r="V31" s="47">
        <v>10</v>
      </c>
      <c r="W31" s="47">
        <v>25</v>
      </c>
      <c r="X31" s="47">
        <v>45</v>
      </c>
      <c r="Y31" s="47">
        <v>60</v>
      </c>
      <c r="Z31" s="325"/>
      <c r="AA31" s="238"/>
      <c r="AB31" s="325"/>
      <c r="AC31" s="238"/>
      <c r="AD31" s="238"/>
      <c r="AE31" s="238"/>
      <c r="AF31" s="325"/>
      <c r="AG31" s="237"/>
      <c r="AH31" s="237"/>
      <c r="AI31" s="325"/>
      <c r="AJ31" s="238"/>
      <c r="AK31" s="370"/>
      <c r="AL31" s="331"/>
      <c r="AM31" s="331"/>
      <c r="AN31" s="331"/>
      <c r="AO31" s="373"/>
      <c r="AP31" s="237"/>
      <c r="AQ31" s="237"/>
      <c r="AR31" s="334"/>
      <c r="AS31" s="331"/>
      <c r="AT31" s="334"/>
      <c r="AU31" s="331"/>
      <c r="AV31" s="331"/>
      <c r="AW31" s="331"/>
      <c r="AX31" s="334"/>
      <c r="AY31" s="237"/>
      <c r="AZ31" s="237"/>
      <c r="BA31" s="325"/>
      <c r="BB31" s="238"/>
      <c r="BC31" s="325"/>
      <c r="BD31" s="238"/>
      <c r="BE31" s="238"/>
      <c r="BF31" s="238"/>
      <c r="BG31" s="325"/>
      <c r="BH31" s="237"/>
      <c r="BI31" s="237"/>
      <c r="BJ31" s="325"/>
      <c r="BK31" s="238"/>
      <c r="BL31" s="325"/>
      <c r="BM31" s="238"/>
      <c r="BN31" s="238"/>
      <c r="BO31" s="238"/>
      <c r="BP31" s="325"/>
      <c r="BQ31" s="237"/>
      <c r="BR31" s="237"/>
      <c r="BS31" s="341"/>
    </row>
    <row r="32" spans="1:71" ht="48" x14ac:dyDescent="0.25">
      <c r="A32" s="307" t="s">
        <v>1513</v>
      </c>
      <c r="B32" s="287" t="s">
        <v>128</v>
      </c>
      <c r="C32" s="151">
        <v>57</v>
      </c>
      <c r="D32" s="139" t="s">
        <v>1023</v>
      </c>
      <c r="E32" s="137" t="s">
        <v>777</v>
      </c>
      <c r="F32" s="143">
        <v>13.13</v>
      </c>
      <c r="G32" s="143">
        <v>14.5</v>
      </c>
      <c r="H32" s="66" t="s">
        <v>455</v>
      </c>
      <c r="I32" s="143">
        <v>13.13</v>
      </c>
      <c r="J32" s="143">
        <v>13.5</v>
      </c>
      <c r="K32" s="143">
        <v>14</v>
      </c>
      <c r="L32" s="143">
        <v>14.5</v>
      </c>
      <c r="M32" s="145">
        <v>192</v>
      </c>
      <c r="N32" s="137" t="s">
        <v>1024</v>
      </c>
      <c r="O32" s="137" t="s">
        <v>1025</v>
      </c>
      <c r="P32" s="188" t="s">
        <v>1754</v>
      </c>
      <c r="Q32" s="157" t="str">
        <f t="shared" si="1"/>
        <v>MI</v>
      </c>
      <c r="R32" s="158">
        <v>3</v>
      </c>
      <c r="S32" s="228">
        <v>0.35</v>
      </c>
      <c r="T32" s="158">
        <v>0</v>
      </c>
      <c r="U32" s="158">
        <v>5</v>
      </c>
      <c r="V32" s="157">
        <v>0</v>
      </c>
      <c r="W32" s="157" t="s">
        <v>826</v>
      </c>
      <c r="X32" s="157" t="s">
        <v>827</v>
      </c>
      <c r="Y32" s="157" t="s">
        <v>828</v>
      </c>
      <c r="Z32" s="323">
        <v>1034373</v>
      </c>
      <c r="AA32" s="238"/>
      <c r="AB32" s="323">
        <v>824800</v>
      </c>
      <c r="AC32" s="238"/>
      <c r="AD32" s="238"/>
      <c r="AE32" s="238"/>
      <c r="AF32" s="323">
        <v>209573</v>
      </c>
      <c r="AG32" s="233"/>
      <c r="AH32" s="233"/>
      <c r="AI32" s="323">
        <v>247243</v>
      </c>
      <c r="AJ32" s="238"/>
      <c r="AK32" s="323">
        <v>197149</v>
      </c>
      <c r="AL32" s="238"/>
      <c r="AM32" s="238"/>
      <c r="AN32" s="238"/>
      <c r="AO32" s="323">
        <v>50094</v>
      </c>
      <c r="AP32" s="233"/>
      <c r="AQ32" s="233"/>
      <c r="AR32" s="323">
        <v>254660</v>
      </c>
      <c r="AS32" s="238"/>
      <c r="AT32" s="323">
        <v>203064</v>
      </c>
      <c r="AU32" s="238"/>
      <c r="AV32" s="238"/>
      <c r="AW32" s="238"/>
      <c r="AX32" s="323">
        <v>51596</v>
      </c>
      <c r="AY32" s="233"/>
      <c r="AZ32" s="233"/>
      <c r="BA32" s="323">
        <v>262300</v>
      </c>
      <c r="BB32" s="238"/>
      <c r="BC32" s="323">
        <v>209156</v>
      </c>
      <c r="BD32" s="238"/>
      <c r="BE32" s="238"/>
      <c r="BF32" s="238"/>
      <c r="BG32" s="323">
        <v>53144</v>
      </c>
      <c r="BH32" s="233"/>
      <c r="BI32" s="233"/>
      <c r="BJ32" s="323">
        <v>270169</v>
      </c>
      <c r="BK32" s="238"/>
      <c r="BL32" s="323">
        <v>215430</v>
      </c>
      <c r="BM32" s="238"/>
      <c r="BN32" s="238"/>
      <c r="BO32" s="238"/>
      <c r="BP32" s="323">
        <v>54739</v>
      </c>
      <c r="BQ32" s="233"/>
      <c r="BR32" s="233"/>
      <c r="BS32" s="249" t="s">
        <v>512</v>
      </c>
    </row>
    <row r="33" spans="1:71" ht="44.25" customHeight="1" x14ac:dyDescent="0.25">
      <c r="A33" s="308"/>
      <c r="B33" s="310"/>
      <c r="C33" s="335">
        <v>58</v>
      </c>
      <c r="D33" s="240" t="s">
        <v>130</v>
      </c>
      <c r="E33" s="240" t="s">
        <v>131</v>
      </c>
      <c r="F33" s="341">
        <v>9.8800000000000008</v>
      </c>
      <c r="G33" s="341">
        <v>9</v>
      </c>
      <c r="H33" s="341" t="s">
        <v>457</v>
      </c>
      <c r="I33" s="341">
        <v>9.8800000000000008</v>
      </c>
      <c r="J33" s="341">
        <v>9.58</v>
      </c>
      <c r="K33" s="341">
        <v>9.2799999999999994</v>
      </c>
      <c r="L33" s="341">
        <v>9</v>
      </c>
      <c r="M33" s="145">
        <v>193</v>
      </c>
      <c r="N33" s="149" t="s">
        <v>1026</v>
      </c>
      <c r="O33" s="149" t="s">
        <v>1027</v>
      </c>
      <c r="P33" s="188" t="s">
        <v>1754</v>
      </c>
      <c r="Q33" s="157" t="str">
        <f t="shared" si="1"/>
        <v>MI</v>
      </c>
      <c r="R33" s="158">
        <v>3</v>
      </c>
      <c r="S33" s="228">
        <v>0.25</v>
      </c>
      <c r="T33" s="158">
        <v>0</v>
      </c>
      <c r="U33" s="158">
        <v>3</v>
      </c>
      <c r="V33" s="157">
        <v>0</v>
      </c>
      <c r="W33" s="157" t="s">
        <v>829</v>
      </c>
      <c r="X33" s="157" t="s">
        <v>830</v>
      </c>
      <c r="Y33" s="157" t="s">
        <v>831</v>
      </c>
      <c r="Z33" s="324"/>
      <c r="AA33" s="238"/>
      <c r="AB33" s="324"/>
      <c r="AC33" s="238"/>
      <c r="AD33" s="238"/>
      <c r="AE33" s="238"/>
      <c r="AF33" s="324"/>
      <c r="AG33" s="233"/>
      <c r="AH33" s="233"/>
      <c r="AI33" s="324"/>
      <c r="AJ33" s="238"/>
      <c r="AK33" s="324"/>
      <c r="AL33" s="238"/>
      <c r="AM33" s="238"/>
      <c r="AN33" s="238"/>
      <c r="AO33" s="324"/>
      <c r="AP33" s="233"/>
      <c r="AQ33" s="233"/>
      <c r="AR33" s="324"/>
      <c r="AS33" s="238"/>
      <c r="AT33" s="324"/>
      <c r="AU33" s="238"/>
      <c r="AV33" s="238"/>
      <c r="AW33" s="238"/>
      <c r="AX33" s="324"/>
      <c r="AY33" s="233"/>
      <c r="AZ33" s="233"/>
      <c r="BA33" s="324"/>
      <c r="BB33" s="238"/>
      <c r="BC33" s="324"/>
      <c r="BD33" s="238"/>
      <c r="BE33" s="238"/>
      <c r="BF33" s="238"/>
      <c r="BG33" s="324"/>
      <c r="BH33" s="233"/>
      <c r="BI33" s="233"/>
      <c r="BJ33" s="324"/>
      <c r="BK33" s="238"/>
      <c r="BL33" s="324"/>
      <c r="BM33" s="238"/>
      <c r="BN33" s="238"/>
      <c r="BO33" s="238"/>
      <c r="BP33" s="324"/>
      <c r="BQ33" s="233"/>
      <c r="BR33" s="233"/>
      <c r="BS33" s="249"/>
    </row>
    <row r="34" spans="1:71" ht="49.5" customHeight="1" x14ac:dyDescent="0.25">
      <c r="A34" s="308"/>
      <c r="B34" s="310"/>
      <c r="C34" s="336"/>
      <c r="D34" s="240"/>
      <c r="E34" s="240"/>
      <c r="F34" s="341"/>
      <c r="G34" s="341"/>
      <c r="H34" s="341"/>
      <c r="I34" s="341"/>
      <c r="J34" s="341"/>
      <c r="K34" s="341"/>
      <c r="L34" s="341"/>
      <c r="M34" s="145">
        <v>194</v>
      </c>
      <c r="N34" s="149" t="s">
        <v>792</v>
      </c>
      <c r="O34" s="149" t="s">
        <v>132</v>
      </c>
      <c r="P34" s="188" t="s">
        <v>1754</v>
      </c>
      <c r="Q34" s="157" t="s">
        <v>455</v>
      </c>
      <c r="R34" s="158">
        <v>3</v>
      </c>
      <c r="S34" s="228">
        <v>0.25</v>
      </c>
      <c r="T34" s="158">
        <v>44</v>
      </c>
      <c r="U34" s="158" t="s">
        <v>760</v>
      </c>
      <c r="V34" s="157" t="s">
        <v>1028</v>
      </c>
      <c r="W34" s="157" t="s">
        <v>832</v>
      </c>
      <c r="X34" s="157" t="s">
        <v>833</v>
      </c>
      <c r="Y34" s="157" t="s">
        <v>834</v>
      </c>
      <c r="Z34" s="324"/>
      <c r="AA34" s="238"/>
      <c r="AB34" s="324"/>
      <c r="AC34" s="238"/>
      <c r="AD34" s="238"/>
      <c r="AE34" s="238"/>
      <c r="AF34" s="324"/>
      <c r="AG34" s="233"/>
      <c r="AH34" s="233"/>
      <c r="AI34" s="324"/>
      <c r="AJ34" s="238"/>
      <c r="AK34" s="324"/>
      <c r="AL34" s="238"/>
      <c r="AM34" s="238"/>
      <c r="AN34" s="238"/>
      <c r="AO34" s="324"/>
      <c r="AP34" s="233"/>
      <c r="AQ34" s="233"/>
      <c r="AR34" s="324"/>
      <c r="AS34" s="238"/>
      <c r="AT34" s="324"/>
      <c r="AU34" s="238"/>
      <c r="AV34" s="238"/>
      <c r="AW34" s="238"/>
      <c r="AX34" s="324"/>
      <c r="AY34" s="233"/>
      <c r="AZ34" s="233"/>
      <c r="BA34" s="324"/>
      <c r="BB34" s="238"/>
      <c r="BC34" s="324"/>
      <c r="BD34" s="238"/>
      <c r="BE34" s="238"/>
      <c r="BF34" s="238"/>
      <c r="BG34" s="324"/>
      <c r="BH34" s="233"/>
      <c r="BI34" s="233"/>
      <c r="BJ34" s="324"/>
      <c r="BK34" s="238"/>
      <c r="BL34" s="324"/>
      <c r="BM34" s="238"/>
      <c r="BN34" s="238"/>
      <c r="BO34" s="238"/>
      <c r="BP34" s="324"/>
      <c r="BQ34" s="233"/>
      <c r="BR34" s="233"/>
      <c r="BS34" s="249"/>
    </row>
    <row r="35" spans="1:71" ht="36" x14ac:dyDescent="0.25">
      <c r="A35" s="309"/>
      <c r="B35" s="288"/>
      <c r="C35" s="151">
        <v>59</v>
      </c>
      <c r="D35" s="141" t="s">
        <v>1029</v>
      </c>
      <c r="E35" s="141" t="s">
        <v>133</v>
      </c>
      <c r="F35" s="136" t="s">
        <v>135</v>
      </c>
      <c r="G35" s="136">
        <v>3</v>
      </c>
      <c r="H35" s="136" t="s">
        <v>457</v>
      </c>
      <c r="I35" s="136">
        <v>3.14</v>
      </c>
      <c r="J35" s="136">
        <v>3.1</v>
      </c>
      <c r="K35" s="136">
        <v>3.05</v>
      </c>
      <c r="L35" s="136">
        <v>3</v>
      </c>
      <c r="M35" s="145">
        <v>195</v>
      </c>
      <c r="N35" s="149" t="s">
        <v>134</v>
      </c>
      <c r="O35" s="149" t="s">
        <v>1774</v>
      </c>
      <c r="P35" s="188" t="s">
        <v>1754</v>
      </c>
      <c r="Q35" s="136" t="s">
        <v>455</v>
      </c>
      <c r="R35" s="158">
        <v>3</v>
      </c>
      <c r="S35" s="228">
        <v>0.35</v>
      </c>
      <c r="T35" s="136">
        <v>3</v>
      </c>
      <c r="U35" s="136" t="s">
        <v>835</v>
      </c>
      <c r="V35" s="136" t="s">
        <v>836</v>
      </c>
      <c r="W35" s="136" t="s">
        <v>837</v>
      </c>
      <c r="X35" s="136" t="s">
        <v>838</v>
      </c>
      <c r="Y35" s="136" t="s">
        <v>839</v>
      </c>
      <c r="Z35" s="325"/>
      <c r="AA35" s="238"/>
      <c r="AB35" s="325"/>
      <c r="AC35" s="238"/>
      <c r="AD35" s="238"/>
      <c r="AE35" s="238"/>
      <c r="AF35" s="325"/>
      <c r="AG35" s="233"/>
      <c r="AH35" s="233"/>
      <c r="AI35" s="325"/>
      <c r="AJ35" s="238"/>
      <c r="AK35" s="325"/>
      <c r="AL35" s="238"/>
      <c r="AM35" s="238"/>
      <c r="AN35" s="238"/>
      <c r="AO35" s="325"/>
      <c r="AP35" s="233"/>
      <c r="AQ35" s="233"/>
      <c r="AR35" s="325"/>
      <c r="AS35" s="238"/>
      <c r="AT35" s="325"/>
      <c r="AU35" s="238"/>
      <c r="AV35" s="238"/>
      <c r="AW35" s="238"/>
      <c r="AX35" s="325"/>
      <c r="AY35" s="233"/>
      <c r="AZ35" s="233"/>
      <c r="BA35" s="325"/>
      <c r="BB35" s="238"/>
      <c r="BC35" s="325"/>
      <c r="BD35" s="238"/>
      <c r="BE35" s="238"/>
      <c r="BF35" s="238"/>
      <c r="BG35" s="325"/>
      <c r="BH35" s="233"/>
      <c r="BI35" s="233"/>
      <c r="BJ35" s="325"/>
      <c r="BK35" s="238"/>
      <c r="BL35" s="325"/>
      <c r="BM35" s="238"/>
      <c r="BN35" s="238"/>
      <c r="BO35" s="238"/>
      <c r="BP35" s="325"/>
      <c r="BQ35" s="233"/>
      <c r="BR35" s="233"/>
      <c r="BS35" s="249"/>
    </row>
    <row r="36" spans="1:71" ht="48" customHeight="1" x14ac:dyDescent="0.25">
      <c r="A36" s="357" t="s">
        <v>1514</v>
      </c>
      <c r="B36" s="240" t="s">
        <v>169</v>
      </c>
      <c r="C36" s="335">
        <v>60</v>
      </c>
      <c r="D36" s="287" t="s">
        <v>147</v>
      </c>
      <c r="E36" s="240" t="s">
        <v>778</v>
      </c>
      <c r="F36" s="341" t="s">
        <v>145</v>
      </c>
      <c r="G36" s="341" t="s">
        <v>146</v>
      </c>
      <c r="H36" s="341" t="s">
        <v>457</v>
      </c>
      <c r="I36" s="341">
        <f>F36-2</f>
        <v>59.3</v>
      </c>
      <c r="J36" s="341">
        <f>I36-2</f>
        <v>57.3</v>
      </c>
      <c r="K36" s="341">
        <f>J36-2</f>
        <v>55.3</v>
      </c>
      <c r="L36" s="341" t="s">
        <v>146</v>
      </c>
      <c r="M36" s="145">
        <v>196</v>
      </c>
      <c r="N36" s="156" t="s">
        <v>793</v>
      </c>
      <c r="O36" s="137" t="s">
        <v>794</v>
      </c>
      <c r="P36" s="188" t="s">
        <v>1754</v>
      </c>
      <c r="Q36" s="158" t="str">
        <f t="shared" si="1"/>
        <v>MI</v>
      </c>
      <c r="R36" s="158" t="s">
        <v>900</v>
      </c>
      <c r="S36" s="228">
        <v>0.15</v>
      </c>
      <c r="T36" s="158">
        <v>87</v>
      </c>
      <c r="U36" s="158">
        <v>95</v>
      </c>
      <c r="V36" s="158">
        <v>89</v>
      </c>
      <c r="W36" s="158">
        <v>91</v>
      </c>
      <c r="X36" s="158">
        <v>93</v>
      </c>
      <c r="Y36" s="158">
        <v>95</v>
      </c>
      <c r="Z36" s="323">
        <v>1191650</v>
      </c>
      <c r="AA36" s="238"/>
      <c r="AB36" s="323">
        <v>1124712</v>
      </c>
      <c r="AC36" s="238"/>
      <c r="AD36" s="238"/>
      <c r="AE36" s="238"/>
      <c r="AF36" s="323">
        <v>66938</v>
      </c>
      <c r="AG36" s="233"/>
      <c r="AH36" s="233"/>
      <c r="AI36" s="238">
        <v>284837</v>
      </c>
      <c r="AJ36" s="238"/>
      <c r="AK36" s="238">
        <v>268837</v>
      </c>
      <c r="AL36" s="238"/>
      <c r="AM36" s="238"/>
      <c r="AN36" s="238"/>
      <c r="AO36" s="238">
        <v>16000</v>
      </c>
      <c r="AP36" s="233"/>
      <c r="AQ36" s="233"/>
      <c r="AR36" s="238">
        <v>293382</v>
      </c>
      <c r="AS36" s="238"/>
      <c r="AT36" s="238">
        <v>276902</v>
      </c>
      <c r="AU36" s="238"/>
      <c r="AV36" s="238"/>
      <c r="AW36" s="238"/>
      <c r="AX36" s="238">
        <v>16480</v>
      </c>
      <c r="AY36" s="237"/>
      <c r="AZ36" s="237"/>
      <c r="BA36" s="331">
        <v>302183</v>
      </c>
      <c r="BB36" s="331"/>
      <c r="BC36" s="331">
        <v>285208</v>
      </c>
      <c r="BD36" s="331"/>
      <c r="BE36" s="331"/>
      <c r="BF36" s="331"/>
      <c r="BG36" s="331">
        <v>16974</v>
      </c>
      <c r="BH36" s="233"/>
      <c r="BI36" s="233"/>
      <c r="BJ36" s="238">
        <v>311249</v>
      </c>
      <c r="BK36" s="238"/>
      <c r="BL36" s="238">
        <v>29765</v>
      </c>
      <c r="BM36" s="238"/>
      <c r="BN36" s="238"/>
      <c r="BO36" s="238"/>
      <c r="BP36" s="238">
        <v>17484</v>
      </c>
      <c r="BQ36" s="233"/>
      <c r="BR36" s="233"/>
      <c r="BS36" s="249" t="s">
        <v>512</v>
      </c>
    </row>
    <row r="37" spans="1:71" ht="24" x14ac:dyDescent="0.25">
      <c r="A37" s="357"/>
      <c r="B37" s="240"/>
      <c r="C37" s="336"/>
      <c r="D37" s="288"/>
      <c r="E37" s="240"/>
      <c r="F37" s="341"/>
      <c r="G37" s="341"/>
      <c r="H37" s="341"/>
      <c r="I37" s="341"/>
      <c r="J37" s="341"/>
      <c r="K37" s="341"/>
      <c r="L37" s="341"/>
      <c r="M37" s="145">
        <v>197</v>
      </c>
      <c r="N37" s="156" t="s">
        <v>152</v>
      </c>
      <c r="O37" s="137" t="s">
        <v>153</v>
      </c>
      <c r="P37" s="188" t="s">
        <v>1754</v>
      </c>
      <c r="Q37" s="158" t="str">
        <f t="shared" si="1"/>
        <v>MM</v>
      </c>
      <c r="R37" s="158" t="s">
        <v>900</v>
      </c>
      <c r="S37" s="228">
        <v>0.25</v>
      </c>
      <c r="T37" s="158">
        <v>3.06</v>
      </c>
      <c r="U37" s="158">
        <v>3.06</v>
      </c>
      <c r="V37" s="158">
        <v>3.06</v>
      </c>
      <c r="W37" s="158">
        <v>3.06</v>
      </c>
      <c r="X37" s="158">
        <v>3.06</v>
      </c>
      <c r="Y37" s="158">
        <v>3.06</v>
      </c>
      <c r="Z37" s="324"/>
      <c r="AA37" s="238"/>
      <c r="AB37" s="324"/>
      <c r="AC37" s="238"/>
      <c r="AD37" s="238"/>
      <c r="AE37" s="238"/>
      <c r="AF37" s="324"/>
      <c r="AG37" s="233"/>
      <c r="AH37" s="233"/>
      <c r="AI37" s="238"/>
      <c r="AJ37" s="238"/>
      <c r="AK37" s="238"/>
      <c r="AL37" s="238"/>
      <c r="AM37" s="238"/>
      <c r="AN37" s="238"/>
      <c r="AO37" s="238"/>
      <c r="AP37" s="233"/>
      <c r="AQ37" s="233"/>
      <c r="AR37" s="238"/>
      <c r="AS37" s="238"/>
      <c r="AT37" s="238"/>
      <c r="AU37" s="238"/>
      <c r="AV37" s="238"/>
      <c r="AW37" s="238"/>
      <c r="AX37" s="238"/>
      <c r="AY37" s="237"/>
      <c r="AZ37" s="237"/>
      <c r="BA37" s="331"/>
      <c r="BB37" s="331"/>
      <c r="BC37" s="331"/>
      <c r="BD37" s="331"/>
      <c r="BE37" s="331"/>
      <c r="BF37" s="331"/>
      <c r="BG37" s="331"/>
      <c r="BH37" s="233"/>
      <c r="BI37" s="233"/>
      <c r="BJ37" s="238"/>
      <c r="BK37" s="238"/>
      <c r="BL37" s="238"/>
      <c r="BM37" s="238"/>
      <c r="BN37" s="238"/>
      <c r="BO37" s="238"/>
      <c r="BP37" s="238"/>
      <c r="BQ37" s="233"/>
      <c r="BR37" s="233"/>
      <c r="BS37" s="249"/>
    </row>
    <row r="38" spans="1:71" ht="38.25" customHeight="1" x14ac:dyDescent="0.25">
      <c r="A38" s="357"/>
      <c r="B38" s="240"/>
      <c r="C38" s="335">
        <v>61</v>
      </c>
      <c r="D38" s="287" t="s">
        <v>157</v>
      </c>
      <c r="E38" s="287" t="s">
        <v>158</v>
      </c>
      <c r="F38" s="243" t="s">
        <v>52</v>
      </c>
      <c r="G38" s="243">
        <v>51</v>
      </c>
      <c r="H38" s="243" t="s">
        <v>457</v>
      </c>
      <c r="I38" s="243">
        <v>54</v>
      </c>
      <c r="J38" s="243">
        <v>53</v>
      </c>
      <c r="K38" s="243">
        <v>52</v>
      </c>
      <c r="L38" s="243">
        <v>51</v>
      </c>
      <c r="M38" s="145">
        <v>198</v>
      </c>
      <c r="N38" s="156" t="s">
        <v>1030</v>
      </c>
      <c r="O38" s="137" t="s">
        <v>1031</v>
      </c>
      <c r="P38" s="188" t="s">
        <v>1754</v>
      </c>
      <c r="Q38" s="158" t="s">
        <v>455</v>
      </c>
      <c r="R38" s="158" t="s">
        <v>901</v>
      </c>
      <c r="S38" s="228">
        <v>0.35</v>
      </c>
      <c r="T38" s="158">
        <v>57</v>
      </c>
      <c r="U38" s="158" t="s">
        <v>840</v>
      </c>
      <c r="V38" s="158" t="s">
        <v>841</v>
      </c>
      <c r="W38" s="158" t="s">
        <v>842</v>
      </c>
      <c r="X38" s="158" t="s">
        <v>843</v>
      </c>
      <c r="Y38" s="158" t="s">
        <v>844</v>
      </c>
      <c r="Z38" s="324"/>
      <c r="AA38" s="238"/>
      <c r="AB38" s="324"/>
      <c r="AC38" s="238"/>
      <c r="AD38" s="238"/>
      <c r="AE38" s="238"/>
      <c r="AF38" s="324"/>
      <c r="AG38" s="233"/>
      <c r="AH38" s="233"/>
      <c r="AI38" s="238"/>
      <c r="AJ38" s="238"/>
      <c r="AK38" s="238"/>
      <c r="AL38" s="238"/>
      <c r="AM38" s="238"/>
      <c r="AN38" s="238"/>
      <c r="AO38" s="238"/>
      <c r="AP38" s="233"/>
      <c r="AQ38" s="233"/>
      <c r="AR38" s="238"/>
      <c r="AS38" s="238"/>
      <c r="AT38" s="238"/>
      <c r="AU38" s="238"/>
      <c r="AV38" s="238"/>
      <c r="AW38" s="238"/>
      <c r="AX38" s="238"/>
      <c r="AY38" s="237"/>
      <c r="AZ38" s="237"/>
      <c r="BA38" s="331"/>
      <c r="BB38" s="331"/>
      <c r="BC38" s="331"/>
      <c r="BD38" s="331"/>
      <c r="BE38" s="331"/>
      <c r="BF38" s="331"/>
      <c r="BG38" s="331"/>
      <c r="BH38" s="233"/>
      <c r="BI38" s="233"/>
      <c r="BJ38" s="238"/>
      <c r="BK38" s="238"/>
      <c r="BL38" s="238"/>
      <c r="BM38" s="238"/>
      <c r="BN38" s="238"/>
      <c r="BO38" s="238"/>
      <c r="BP38" s="238"/>
      <c r="BQ38" s="233"/>
      <c r="BR38" s="233"/>
      <c r="BS38" s="249" t="s">
        <v>512</v>
      </c>
    </row>
    <row r="39" spans="1:71" ht="72" x14ac:dyDescent="0.25">
      <c r="A39" s="357"/>
      <c r="B39" s="240"/>
      <c r="C39" s="336"/>
      <c r="D39" s="288"/>
      <c r="E39" s="288"/>
      <c r="F39" s="245"/>
      <c r="G39" s="245"/>
      <c r="H39" s="245"/>
      <c r="I39" s="245"/>
      <c r="J39" s="245"/>
      <c r="K39" s="245"/>
      <c r="L39" s="245"/>
      <c r="M39" s="145">
        <v>199</v>
      </c>
      <c r="N39" s="156" t="s">
        <v>159</v>
      </c>
      <c r="O39" s="137" t="s">
        <v>160</v>
      </c>
      <c r="P39" s="188" t="s">
        <v>1754</v>
      </c>
      <c r="Q39" s="158" t="s">
        <v>455</v>
      </c>
      <c r="R39" s="158" t="s">
        <v>900</v>
      </c>
      <c r="S39" s="228">
        <v>0.05</v>
      </c>
      <c r="T39" s="158" t="s">
        <v>39</v>
      </c>
      <c r="U39" s="158">
        <v>60</v>
      </c>
      <c r="V39" s="158">
        <v>10</v>
      </c>
      <c r="W39" s="158">
        <v>30</v>
      </c>
      <c r="X39" s="158">
        <v>50</v>
      </c>
      <c r="Y39" s="158">
        <v>60</v>
      </c>
      <c r="Z39" s="324"/>
      <c r="AA39" s="238"/>
      <c r="AB39" s="324"/>
      <c r="AC39" s="238"/>
      <c r="AD39" s="238"/>
      <c r="AE39" s="238"/>
      <c r="AF39" s="324"/>
      <c r="AG39" s="233"/>
      <c r="AH39" s="233"/>
      <c r="AI39" s="238"/>
      <c r="AJ39" s="238"/>
      <c r="AK39" s="238"/>
      <c r="AL39" s="238"/>
      <c r="AM39" s="238"/>
      <c r="AN39" s="238"/>
      <c r="AO39" s="238"/>
      <c r="AP39" s="233"/>
      <c r="AQ39" s="233"/>
      <c r="AR39" s="238"/>
      <c r="AS39" s="238"/>
      <c r="AT39" s="238"/>
      <c r="AU39" s="238"/>
      <c r="AV39" s="238"/>
      <c r="AW39" s="238"/>
      <c r="AX39" s="238"/>
      <c r="AY39" s="237"/>
      <c r="AZ39" s="237"/>
      <c r="BA39" s="331"/>
      <c r="BB39" s="331"/>
      <c r="BC39" s="331"/>
      <c r="BD39" s="331"/>
      <c r="BE39" s="331"/>
      <c r="BF39" s="331"/>
      <c r="BG39" s="331"/>
      <c r="BH39" s="233"/>
      <c r="BI39" s="233"/>
      <c r="BJ39" s="238"/>
      <c r="BK39" s="238"/>
      <c r="BL39" s="238"/>
      <c r="BM39" s="238"/>
      <c r="BN39" s="238"/>
      <c r="BO39" s="238"/>
      <c r="BP39" s="238"/>
      <c r="BQ39" s="233"/>
      <c r="BR39" s="233"/>
      <c r="BS39" s="249"/>
    </row>
    <row r="40" spans="1:71" ht="36" customHeight="1" x14ac:dyDescent="0.25">
      <c r="A40" s="357"/>
      <c r="B40" s="240"/>
      <c r="C40" s="335">
        <v>62</v>
      </c>
      <c r="D40" s="287" t="s">
        <v>149</v>
      </c>
      <c r="E40" s="287" t="s">
        <v>150</v>
      </c>
      <c r="F40" s="342">
        <v>9.6</v>
      </c>
      <c r="G40" s="342">
        <v>7.6</v>
      </c>
      <c r="H40" s="342" t="s">
        <v>457</v>
      </c>
      <c r="I40" s="342">
        <v>9.1</v>
      </c>
      <c r="J40" s="342">
        <v>8.6</v>
      </c>
      <c r="K40" s="342">
        <v>8.1</v>
      </c>
      <c r="L40" s="342">
        <v>7.6</v>
      </c>
      <c r="M40" s="145">
        <v>200</v>
      </c>
      <c r="N40" s="137" t="s">
        <v>148</v>
      </c>
      <c r="O40" s="137" t="s">
        <v>53</v>
      </c>
      <c r="P40" s="188" t="s">
        <v>1754</v>
      </c>
      <c r="Q40" s="158" t="s">
        <v>457</v>
      </c>
      <c r="R40" s="158" t="s">
        <v>902</v>
      </c>
      <c r="S40" s="228">
        <v>0.05</v>
      </c>
      <c r="T40" s="66" t="s">
        <v>54</v>
      </c>
      <c r="U40" s="66" t="s">
        <v>1508</v>
      </c>
      <c r="V40" s="158">
        <v>9</v>
      </c>
      <c r="W40" s="158">
        <v>7</v>
      </c>
      <c r="X40" s="158">
        <v>4</v>
      </c>
      <c r="Y40" s="158">
        <v>2</v>
      </c>
      <c r="Z40" s="324"/>
      <c r="AA40" s="238"/>
      <c r="AB40" s="324"/>
      <c r="AC40" s="238"/>
      <c r="AD40" s="238"/>
      <c r="AE40" s="238"/>
      <c r="AF40" s="324"/>
      <c r="AG40" s="233"/>
      <c r="AH40" s="233"/>
      <c r="AI40" s="238"/>
      <c r="AJ40" s="238"/>
      <c r="AK40" s="238"/>
      <c r="AL40" s="238"/>
      <c r="AM40" s="238"/>
      <c r="AN40" s="238"/>
      <c r="AO40" s="238"/>
      <c r="AP40" s="233"/>
      <c r="AQ40" s="233"/>
      <c r="AR40" s="238"/>
      <c r="AS40" s="238"/>
      <c r="AT40" s="238"/>
      <c r="AU40" s="238"/>
      <c r="AV40" s="238"/>
      <c r="AW40" s="238"/>
      <c r="AX40" s="238"/>
      <c r="AY40" s="237"/>
      <c r="AZ40" s="237"/>
      <c r="BA40" s="331"/>
      <c r="BB40" s="331"/>
      <c r="BC40" s="331"/>
      <c r="BD40" s="331"/>
      <c r="BE40" s="331"/>
      <c r="BF40" s="331"/>
      <c r="BG40" s="331"/>
      <c r="BH40" s="233"/>
      <c r="BI40" s="233"/>
      <c r="BJ40" s="238"/>
      <c r="BK40" s="238"/>
      <c r="BL40" s="238"/>
      <c r="BM40" s="238"/>
      <c r="BN40" s="238"/>
      <c r="BO40" s="238"/>
      <c r="BP40" s="238"/>
      <c r="BQ40" s="233"/>
      <c r="BR40" s="233"/>
      <c r="BS40" s="249"/>
    </row>
    <row r="41" spans="1:71" ht="24" x14ac:dyDescent="0.25">
      <c r="A41" s="357"/>
      <c r="B41" s="240"/>
      <c r="C41" s="337"/>
      <c r="D41" s="310"/>
      <c r="E41" s="310"/>
      <c r="F41" s="343"/>
      <c r="G41" s="343"/>
      <c r="H41" s="343"/>
      <c r="I41" s="343"/>
      <c r="J41" s="343"/>
      <c r="K41" s="343"/>
      <c r="L41" s="343"/>
      <c r="M41" s="145">
        <v>201</v>
      </c>
      <c r="N41" s="139" t="s">
        <v>144</v>
      </c>
      <c r="O41" s="139" t="s">
        <v>143</v>
      </c>
      <c r="P41" s="188" t="s">
        <v>1754</v>
      </c>
      <c r="Q41" s="158" t="str">
        <f t="shared" si="1"/>
        <v>MM</v>
      </c>
      <c r="R41" s="158">
        <v>3</v>
      </c>
      <c r="S41" s="228">
        <v>0.05</v>
      </c>
      <c r="T41" s="158">
        <v>60</v>
      </c>
      <c r="U41" s="158">
        <v>60</v>
      </c>
      <c r="V41" s="158">
        <v>60</v>
      </c>
      <c r="W41" s="158">
        <v>60</v>
      </c>
      <c r="X41" s="158">
        <v>60</v>
      </c>
      <c r="Y41" s="158">
        <v>60</v>
      </c>
      <c r="Z41" s="324"/>
      <c r="AA41" s="238"/>
      <c r="AB41" s="324"/>
      <c r="AC41" s="238"/>
      <c r="AD41" s="238"/>
      <c r="AE41" s="238"/>
      <c r="AF41" s="324"/>
      <c r="AG41" s="233"/>
      <c r="AH41" s="233"/>
      <c r="AI41" s="238"/>
      <c r="AJ41" s="238"/>
      <c r="AK41" s="238"/>
      <c r="AL41" s="238"/>
      <c r="AM41" s="238"/>
      <c r="AN41" s="238"/>
      <c r="AO41" s="238"/>
      <c r="AP41" s="233"/>
      <c r="AQ41" s="233"/>
      <c r="AR41" s="238"/>
      <c r="AS41" s="238"/>
      <c r="AT41" s="238"/>
      <c r="AU41" s="238"/>
      <c r="AV41" s="238"/>
      <c r="AW41" s="238"/>
      <c r="AX41" s="238"/>
      <c r="AY41" s="237"/>
      <c r="AZ41" s="237"/>
      <c r="BA41" s="331"/>
      <c r="BB41" s="331"/>
      <c r="BC41" s="331"/>
      <c r="BD41" s="331"/>
      <c r="BE41" s="331"/>
      <c r="BF41" s="331"/>
      <c r="BG41" s="331"/>
      <c r="BH41" s="233"/>
      <c r="BI41" s="233"/>
      <c r="BJ41" s="238"/>
      <c r="BK41" s="238"/>
      <c r="BL41" s="238"/>
      <c r="BM41" s="238"/>
      <c r="BN41" s="238"/>
      <c r="BO41" s="238"/>
      <c r="BP41" s="238"/>
      <c r="BQ41" s="233"/>
      <c r="BR41" s="233"/>
      <c r="BS41" s="249"/>
    </row>
    <row r="42" spans="1:71" ht="24" x14ac:dyDescent="0.25">
      <c r="A42" s="357"/>
      <c r="B42" s="240"/>
      <c r="C42" s="337"/>
      <c r="D42" s="310"/>
      <c r="E42" s="310"/>
      <c r="F42" s="343"/>
      <c r="G42" s="343"/>
      <c r="H42" s="343"/>
      <c r="I42" s="343"/>
      <c r="J42" s="343"/>
      <c r="K42" s="343"/>
      <c r="L42" s="343"/>
      <c r="M42" s="145">
        <v>202</v>
      </c>
      <c r="N42" s="137" t="s">
        <v>161</v>
      </c>
      <c r="O42" s="137" t="s">
        <v>55</v>
      </c>
      <c r="P42" s="188" t="s">
        <v>1754</v>
      </c>
      <c r="Q42" s="158" t="str">
        <f t="shared" si="1"/>
        <v>MI</v>
      </c>
      <c r="R42" s="158">
        <v>3</v>
      </c>
      <c r="S42" s="228">
        <v>0.15</v>
      </c>
      <c r="T42" s="158">
        <v>70</v>
      </c>
      <c r="U42" s="158">
        <v>95</v>
      </c>
      <c r="V42" s="158">
        <v>75</v>
      </c>
      <c r="W42" s="158">
        <v>83</v>
      </c>
      <c r="X42" s="158">
        <v>90</v>
      </c>
      <c r="Y42" s="158">
        <v>95</v>
      </c>
      <c r="Z42" s="324"/>
      <c r="AA42" s="238"/>
      <c r="AB42" s="324"/>
      <c r="AC42" s="238"/>
      <c r="AD42" s="238"/>
      <c r="AE42" s="238"/>
      <c r="AF42" s="324"/>
      <c r="AG42" s="233"/>
      <c r="AH42" s="233"/>
      <c r="AI42" s="238"/>
      <c r="AJ42" s="238"/>
      <c r="AK42" s="238"/>
      <c r="AL42" s="238"/>
      <c r="AM42" s="238"/>
      <c r="AN42" s="238"/>
      <c r="AO42" s="238"/>
      <c r="AP42" s="233"/>
      <c r="AQ42" s="233"/>
      <c r="AR42" s="238"/>
      <c r="AS42" s="238"/>
      <c r="AT42" s="238"/>
      <c r="AU42" s="238"/>
      <c r="AV42" s="238"/>
      <c r="AW42" s="238"/>
      <c r="AX42" s="238"/>
      <c r="AY42" s="237"/>
      <c r="AZ42" s="237"/>
      <c r="BA42" s="331"/>
      <c r="BB42" s="331"/>
      <c r="BC42" s="331"/>
      <c r="BD42" s="331"/>
      <c r="BE42" s="331"/>
      <c r="BF42" s="331"/>
      <c r="BG42" s="331"/>
      <c r="BH42" s="233"/>
      <c r="BI42" s="233"/>
      <c r="BJ42" s="238"/>
      <c r="BK42" s="238"/>
      <c r="BL42" s="238"/>
      <c r="BM42" s="238"/>
      <c r="BN42" s="238"/>
      <c r="BO42" s="238"/>
      <c r="BP42" s="238"/>
      <c r="BQ42" s="233"/>
      <c r="BR42" s="233"/>
      <c r="BS42" s="249"/>
    </row>
    <row r="43" spans="1:71" ht="24" x14ac:dyDescent="0.25">
      <c r="A43" s="357"/>
      <c r="B43" s="240"/>
      <c r="C43" s="337"/>
      <c r="D43" s="310"/>
      <c r="E43" s="310"/>
      <c r="F43" s="343"/>
      <c r="G43" s="343"/>
      <c r="H43" s="343"/>
      <c r="I43" s="343"/>
      <c r="J43" s="343"/>
      <c r="K43" s="343"/>
      <c r="L43" s="343"/>
      <c r="M43" s="145">
        <v>203</v>
      </c>
      <c r="N43" s="137" t="s">
        <v>154</v>
      </c>
      <c r="O43" s="137" t="s">
        <v>155</v>
      </c>
      <c r="P43" s="188" t="s">
        <v>1754</v>
      </c>
      <c r="Q43" s="158" t="s">
        <v>455</v>
      </c>
      <c r="R43" s="158">
        <v>3</v>
      </c>
      <c r="S43" s="228">
        <v>0.05</v>
      </c>
      <c r="T43" s="158" t="s">
        <v>108</v>
      </c>
      <c r="U43" s="158">
        <v>20</v>
      </c>
      <c r="V43" s="158">
        <v>5</v>
      </c>
      <c r="W43" s="158">
        <v>10</v>
      </c>
      <c r="X43" s="158">
        <v>15</v>
      </c>
      <c r="Y43" s="158">
        <v>20</v>
      </c>
      <c r="Z43" s="324"/>
      <c r="AA43" s="238"/>
      <c r="AB43" s="324"/>
      <c r="AC43" s="238"/>
      <c r="AD43" s="238"/>
      <c r="AE43" s="238"/>
      <c r="AF43" s="324"/>
      <c r="AG43" s="233"/>
      <c r="AH43" s="233"/>
      <c r="AI43" s="238"/>
      <c r="AJ43" s="238"/>
      <c r="AK43" s="238"/>
      <c r="AL43" s="238"/>
      <c r="AM43" s="238"/>
      <c r="AN43" s="238"/>
      <c r="AO43" s="238"/>
      <c r="AP43" s="233"/>
      <c r="AQ43" s="233"/>
      <c r="AR43" s="238"/>
      <c r="AS43" s="238"/>
      <c r="AT43" s="238"/>
      <c r="AU43" s="238"/>
      <c r="AV43" s="238"/>
      <c r="AW43" s="238"/>
      <c r="AX43" s="238"/>
      <c r="AY43" s="237"/>
      <c r="AZ43" s="237"/>
      <c r="BA43" s="331"/>
      <c r="BB43" s="331"/>
      <c r="BC43" s="331"/>
      <c r="BD43" s="331"/>
      <c r="BE43" s="331"/>
      <c r="BF43" s="331"/>
      <c r="BG43" s="331"/>
      <c r="BH43" s="233"/>
      <c r="BI43" s="233"/>
      <c r="BJ43" s="238"/>
      <c r="BK43" s="238"/>
      <c r="BL43" s="238"/>
      <c r="BM43" s="238"/>
      <c r="BN43" s="238"/>
      <c r="BO43" s="238"/>
      <c r="BP43" s="238"/>
      <c r="BQ43" s="233"/>
      <c r="BR43" s="233"/>
      <c r="BS43" s="249"/>
    </row>
    <row r="44" spans="1:71" ht="24" x14ac:dyDescent="0.25">
      <c r="A44" s="357"/>
      <c r="B44" s="240"/>
      <c r="C44" s="336"/>
      <c r="D44" s="310"/>
      <c r="E44" s="310"/>
      <c r="F44" s="343"/>
      <c r="G44" s="343"/>
      <c r="H44" s="343"/>
      <c r="I44" s="343"/>
      <c r="J44" s="343"/>
      <c r="K44" s="343"/>
      <c r="L44" s="343"/>
      <c r="M44" s="145">
        <v>204</v>
      </c>
      <c r="N44" s="137" t="s">
        <v>156</v>
      </c>
      <c r="O44" s="137" t="s">
        <v>1032</v>
      </c>
      <c r="P44" s="188" t="s">
        <v>1754</v>
      </c>
      <c r="Q44" s="158" t="str">
        <f t="shared" si="1"/>
        <v>MI</v>
      </c>
      <c r="R44" s="158">
        <v>3</v>
      </c>
      <c r="S44" s="228">
        <v>0.05</v>
      </c>
      <c r="T44" s="158">
        <v>80</v>
      </c>
      <c r="U44" s="158">
        <v>90</v>
      </c>
      <c r="V44" s="158">
        <v>82</v>
      </c>
      <c r="W44" s="158">
        <v>85</v>
      </c>
      <c r="X44" s="158">
        <v>88</v>
      </c>
      <c r="Y44" s="158">
        <v>90</v>
      </c>
      <c r="Z44" s="324"/>
      <c r="AA44" s="238"/>
      <c r="AB44" s="324"/>
      <c r="AC44" s="238"/>
      <c r="AD44" s="238"/>
      <c r="AE44" s="238"/>
      <c r="AF44" s="324"/>
      <c r="AG44" s="233"/>
      <c r="AH44" s="233"/>
      <c r="AI44" s="238"/>
      <c r="AJ44" s="238"/>
      <c r="AK44" s="238"/>
      <c r="AL44" s="238"/>
      <c r="AM44" s="238"/>
      <c r="AN44" s="238"/>
      <c r="AO44" s="238"/>
      <c r="AP44" s="233"/>
      <c r="AQ44" s="233"/>
      <c r="AR44" s="238"/>
      <c r="AS44" s="238"/>
      <c r="AT44" s="238"/>
      <c r="AU44" s="238"/>
      <c r="AV44" s="238"/>
      <c r="AW44" s="238"/>
      <c r="AX44" s="238"/>
      <c r="AY44" s="237"/>
      <c r="AZ44" s="237"/>
      <c r="BA44" s="331"/>
      <c r="BB44" s="331"/>
      <c r="BC44" s="331"/>
      <c r="BD44" s="331"/>
      <c r="BE44" s="331"/>
      <c r="BF44" s="331"/>
      <c r="BG44" s="331"/>
      <c r="BH44" s="233"/>
      <c r="BI44" s="233"/>
      <c r="BJ44" s="238"/>
      <c r="BK44" s="238"/>
      <c r="BL44" s="238"/>
      <c r="BM44" s="238"/>
      <c r="BN44" s="238"/>
      <c r="BO44" s="238"/>
      <c r="BP44" s="238"/>
      <c r="BQ44" s="233"/>
      <c r="BR44" s="233"/>
      <c r="BS44" s="249"/>
    </row>
    <row r="45" spans="1:71" ht="48" x14ac:dyDescent="0.25">
      <c r="A45" s="357"/>
      <c r="B45" s="240"/>
      <c r="C45" s="145">
        <v>63</v>
      </c>
      <c r="D45" s="137" t="s">
        <v>151</v>
      </c>
      <c r="E45" s="137" t="s">
        <v>56</v>
      </c>
      <c r="F45" s="124">
        <v>0.8</v>
      </c>
      <c r="G45" s="124">
        <v>0.8</v>
      </c>
      <c r="H45" s="124" t="s">
        <v>456</v>
      </c>
      <c r="I45" s="124">
        <v>0.8</v>
      </c>
      <c r="J45" s="124">
        <v>0.8</v>
      </c>
      <c r="K45" s="124">
        <v>0.8</v>
      </c>
      <c r="L45" s="124">
        <v>0.8</v>
      </c>
      <c r="M45" s="145">
        <v>205</v>
      </c>
      <c r="N45" s="137" t="s">
        <v>162</v>
      </c>
      <c r="O45" s="137" t="s">
        <v>163</v>
      </c>
      <c r="P45" s="188" t="s">
        <v>1754</v>
      </c>
      <c r="Q45" s="158" t="str">
        <f t="shared" si="1"/>
        <v>MI</v>
      </c>
      <c r="R45" s="158">
        <v>3</v>
      </c>
      <c r="S45" s="228">
        <v>0.15</v>
      </c>
      <c r="T45" s="158">
        <v>45</v>
      </c>
      <c r="U45" s="158">
        <v>70</v>
      </c>
      <c r="V45" s="158">
        <v>50</v>
      </c>
      <c r="W45" s="158">
        <v>57</v>
      </c>
      <c r="X45" s="158">
        <v>65</v>
      </c>
      <c r="Y45" s="158">
        <v>70</v>
      </c>
      <c r="Z45" s="324"/>
      <c r="AA45" s="238"/>
      <c r="AB45" s="324"/>
      <c r="AC45" s="238"/>
      <c r="AD45" s="238"/>
      <c r="AE45" s="238"/>
      <c r="AF45" s="324"/>
      <c r="AG45" s="233"/>
      <c r="AH45" s="233"/>
      <c r="AI45" s="238"/>
      <c r="AJ45" s="238"/>
      <c r="AK45" s="238"/>
      <c r="AL45" s="238"/>
      <c r="AM45" s="238"/>
      <c r="AN45" s="238"/>
      <c r="AO45" s="238"/>
      <c r="AP45" s="233"/>
      <c r="AQ45" s="233"/>
      <c r="AR45" s="238"/>
      <c r="AS45" s="238"/>
      <c r="AT45" s="238"/>
      <c r="AU45" s="238"/>
      <c r="AV45" s="238"/>
      <c r="AW45" s="238"/>
      <c r="AX45" s="238"/>
      <c r="AY45" s="237"/>
      <c r="AZ45" s="237"/>
      <c r="BA45" s="331"/>
      <c r="BB45" s="331"/>
      <c r="BC45" s="331"/>
      <c r="BD45" s="331"/>
      <c r="BE45" s="331"/>
      <c r="BF45" s="331"/>
      <c r="BG45" s="331"/>
      <c r="BH45" s="233"/>
      <c r="BI45" s="233"/>
      <c r="BJ45" s="238"/>
      <c r="BK45" s="238"/>
      <c r="BL45" s="238"/>
      <c r="BM45" s="238"/>
      <c r="BN45" s="238"/>
      <c r="BO45" s="238"/>
      <c r="BP45" s="238"/>
      <c r="BQ45" s="233"/>
      <c r="BR45" s="233"/>
      <c r="BS45" s="249"/>
    </row>
    <row r="46" spans="1:71" ht="24" customHeight="1" x14ac:dyDescent="0.25">
      <c r="A46" s="357"/>
      <c r="B46" s="240"/>
      <c r="C46" s="335">
        <v>64</v>
      </c>
      <c r="D46" s="287" t="s">
        <v>166</v>
      </c>
      <c r="E46" s="287" t="s">
        <v>167</v>
      </c>
      <c r="F46" s="342" t="s">
        <v>108</v>
      </c>
      <c r="G46" s="346">
        <v>30</v>
      </c>
      <c r="H46" s="346" t="s">
        <v>455</v>
      </c>
      <c r="I46" s="346">
        <v>0</v>
      </c>
      <c r="J46" s="346">
        <v>10</v>
      </c>
      <c r="K46" s="346">
        <v>20</v>
      </c>
      <c r="L46" s="346">
        <v>30</v>
      </c>
      <c r="M46" s="145">
        <v>206</v>
      </c>
      <c r="N46" s="137" t="s">
        <v>165</v>
      </c>
      <c r="O46" s="137" t="s">
        <v>164</v>
      </c>
      <c r="P46" s="188" t="s">
        <v>1754</v>
      </c>
      <c r="Q46" s="158" t="str">
        <f t="shared" si="1"/>
        <v>MI</v>
      </c>
      <c r="R46" s="158" t="s">
        <v>902</v>
      </c>
      <c r="S46" s="228">
        <v>0.05</v>
      </c>
      <c r="T46" s="158">
        <v>0</v>
      </c>
      <c r="U46" s="158">
        <v>14</v>
      </c>
      <c r="V46" s="158">
        <v>2</v>
      </c>
      <c r="W46" s="158">
        <v>6</v>
      </c>
      <c r="X46" s="158">
        <v>11</v>
      </c>
      <c r="Y46" s="158">
        <v>14</v>
      </c>
      <c r="Z46" s="324"/>
      <c r="AA46" s="238"/>
      <c r="AB46" s="324"/>
      <c r="AC46" s="238"/>
      <c r="AD46" s="238"/>
      <c r="AE46" s="238"/>
      <c r="AF46" s="324"/>
      <c r="AG46" s="233"/>
      <c r="AH46" s="233"/>
      <c r="AI46" s="238"/>
      <c r="AJ46" s="238"/>
      <c r="AK46" s="238"/>
      <c r="AL46" s="238"/>
      <c r="AM46" s="238"/>
      <c r="AN46" s="238"/>
      <c r="AO46" s="238"/>
      <c r="AP46" s="233"/>
      <c r="AQ46" s="233"/>
      <c r="AR46" s="238"/>
      <c r="AS46" s="238"/>
      <c r="AT46" s="238"/>
      <c r="AU46" s="238"/>
      <c r="AV46" s="238"/>
      <c r="AW46" s="238"/>
      <c r="AX46" s="238"/>
      <c r="AY46" s="237"/>
      <c r="AZ46" s="237"/>
      <c r="BA46" s="331"/>
      <c r="BB46" s="331"/>
      <c r="BC46" s="331"/>
      <c r="BD46" s="331"/>
      <c r="BE46" s="331"/>
      <c r="BF46" s="331"/>
      <c r="BG46" s="331"/>
      <c r="BH46" s="233"/>
      <c r="BI46" s="233"/>
      <c r="BJ46" s="238"/>
      <c r="BK46" s="238"/>
      <c r="BL46" s="238"/>
      <c r="BM46" s="238"/>
      <c r="BN46" s="238"/>
      <c r="BO46" s="238"/>
      <c r="BP46" s="238"/>
      <c r="BQ46" s="233"/>
      <c r="BR46" s="233"/>
      <c r="BS46" s="249"/>
    </row>
    <row r="47" spans="1:71" ht="36" x14ac:dyDescent="0.25">
      <c r="A47" s="357"/>
      <c r="B47" s="240"/>
      <c r="C47" s="337"/>
      <c r="D47" s="310"/>
      <c r="E47" s="361"/>
      <c r="F47" s="343"/>
      <c r="G47" s="347"/>
      <c r="H47" s="347"/>
      <c r="I47" s="347"/>
      <c r="J47" s="347"/>
      <c r="K47" s="347"/>
      <c r="L47" s="347"/>
      <c r="M47" s="145">
        <v>207</v>
      </c>
      <c r="N47" s="137" t="s">
        <v>1033</v>
      </c>
      <c r="O47" s="137" t="s">
        <v>1034</v>
      </c>
      <c r="P47" s="188" t="s">
        <v>1754</v>
      </c>
      <c r="Q47" s="158" t="str">
        <f t="shared" si="1"/>
        <v>MI</v>
      </c>
      <c r="R47" s="158" t="s">
        <v>903</v>
      </c>
      <c r="S47" s="228">
        <v>0.25</v>
      </c>
      <c r="T47" s="158">
        <v>40</v>
      </c>
      <c r="U47" s="158">
        <v>80</v>
      </c>
      <c r="V47" s="158">
        <v>50</v>
      </c>
      <c r="W47" s="158">
        <v>60</v>
      </c>
      <c r="X47" s="158">
        <v>70</v>
      </c>
      <c r="Y47" s="158">
        <v>80</v>
      </c>
      <c r="Z47" s="324"/>
      <c r="AA47" s="238"/>
      <c r="AB47" s="324"/>
      <c r="AC47" s="238"/>
      <c r="AD47" s="238"/>
      <c r="AE47" s="238"/>
      <c r="AF47" s="324"/>
      <c r="AG47" s="233"/>
      <c r="AH47" s="233"/>
      <c r="AI47" s="238"/>
      <c r="AJ47" s="238"/>
      <c r="AK47" s="238"/>
      <c r="AL47" s="238"/>
      <c r="AM47" s="238"/>
      <c r="AN47" s="238"/>
      <c r="AO47" s="238"/>
      <c r="AP47" s="233"/>
      <c r="AQ47" s="233"/>
      <c r="AR47" s="238"/>
      <c r="AS47" s="238"/>
      <c r="AT47" s="238"/>
      <c r="AU47" s="238"/>
      <c r="AV47" s="238"/>
      <c r="AW47" s="238"/>
      <c r="AX47" s="238"/>
      <c r="AY47" s="237"/>
      <c r="AZ47" s="237"/>
      <c r="BA47" s="331"/>
      <c r="BB47" s="331"/>
      <c r="BC47" s="331"/>
      <c r="BD47" s="331"/>
      <c r="BE47" s="331"/>
      <c r="BF47" s="331"/>
      <c r="BG47" s="331"/>
      <c r="BH47" s="233"/>
      <c r="BI47" s="233"/>
      <c r="BJ47" s="238"/>
      <c r="BK47" s="238"/>
      <c r="BL47" s="238"/>
      <c r="BM47" s="238"/>
      <c r="BN47" s="238"/>
      <c r="BO47" s="238"/>
      <c r="BP47" s="238"/>
      <c r="BQ47" s="233"/>
      <c r="BR47" s="233"/>
      <c r="BS47" s="249"/>
    </row>
    <row r="48" spans="1:71" s="105" customFormat="1" ht="36" x14ac:dyDescent="0.25">
      <c r="A48" s="357"/>
      <c r="B48" s="240"/>
      <c r="C48" s="337"/>
      <c r="D48" s="288"/>
      <c r="E48" s="362"/>
      <c r="F48" s="358"/>
      <c r="G48" s="348"/>
      <c r="H48" s="348"/>
      <c r="I48" s="348"/>
      <c r="J48" s="348"/>
      <c r="K48" s="348"/>
      <c r="L48" s="348"/>
      <c r="M48" s="145">
        <v>208</v>
      </c>
      <c r="N48" s="137" t="s">
        <v>1499</v>
      </c>
      <c r="O48" s="137" t="s">
        <v>168</v>
      </c>
      <c r="P48" s="188" t="s">
        <v>1754</v>
      </c>
      <c r="Q48" s="158" t="str">
        <f>IF((T48-U48)=0,"MM",IF((T48-U48)&gt;0,"MR","MI"))</f>
        <v>MI</v>
      </c>
      <c r="R48" s="158" t="s">
        <v>481</v>
      </c>
      <c r="S48" s="228">
        <v>0.05</v>
      </c>
      <c r="T48" s="158">
        <v>80</v>
      </c>
      <c r="U48" s="158">
        <v>100</v>
      </c>
      <c r="V48" s="158">
        <v>85</v>
      </c>
      <c r="W48" s="158">
        <v>90</v>
      </c>
      <c r="X48" s="158">
        <v>95</v>
      </c>
      <c r="Y48" s="158">
        <v>100</v>
      </c>
      <c r="Z48" s="324"/>
      <c r="AA48" s="238"/>
      <c r="AB48" s="324"/>
      <c r="AC48" s="238"/>
      <c r="AD48" s="238"/>
      <c r="AE48" s="238"/>
      <c r="AF48" s="324"/>
      <c r="AG48" s="233"/>
      <c r="AH48" s="233"/>
      <c r="AI48" s="238"/>
      <c r="AJ48" s="238"/>
      <c r="AK48" s="238"/>
      <c r="AL48" s="238"/>
      <c r="AM48" s="238"/>
      <c r="AN48" s="238"/>
      <c r="AO48" s="238"/>
      <c r="AP48" s="233"/>
      <c r="AQ48" s="233"/>
      <c r="AR48" s="238"/>
      <c r="AS48" s="238"/>
      <c r="AT48" s="238"/>
      <c r="AU48" s="238"/>
      <c r="AV48" s="238"/>
      <c r="AW48" s="238"/>
      <c r="AX48" s="238"/>
      <c r="AY48" s="237"/>
      <c r="AZ48" s="237"/>
      <c r="BA48" s="331"/>
      <c r="BB48" s="331"/>
      <c r="BC48" s="331"/>
      <c r="BD48" s="331"/>
      <c r="BE48" s="331"/>
      <c r="BF48" s="331"/>
      <c r="BG48" s="331"/>
      <c r="BH48" s="233"/>
      <c r="BI48" s="233"/>
      <c r="BJ48" s="238"/>
      <c r="BK48" s="238"/>
      <c r="BL48" s="238"/>
      <c r="BM48" s="238"/>
      <c r="BN48" s="238"/>
      <c r="BO48" s="238"/>
      <c r="BP48" s="238"/>
      <c r="BQ48" s="233"/>
      <c r="BR48" s="233"/>
      <c r="BS48" s="249"/>
    </row>
    <row r="49" spans="1:71" s="105" customFormat="1" ht="48" x14ac:dyDescent="0.25">
      <c r="A49" s="357"/>
      <c r="B49" s="240"/>
      <c r="C49" s="145">
        <v>65</v>
      </c>
      <c r="D49" s="156" t="s">
        <v>1570</v>
      </c>
      <c r="E49" s="156" t="s">
        <v>1730</v>
      </c>
      <c r="F49" s="174">
        <v>6.6</v>
      </c>
      <c r="G49" s="175">
        <v>6.2</v>
      </c>
      <c r="H49" s="175" t="s">
        <v>457</v>
      </c>
      <c r="I49" s="175">
        <v>6.5</v>
      </c>
      <c r="J49" s="175">
        <v>6.4</v>
      </c>
      <c r="K49" s="175">
        <v>6.3</v>
      </c>
      <c r="L49" s="175">
        <v>6.2</v>
      </c>
      <c r="M49" s="145">
        <v>209</v>
      </c>
      <c r="N49" s="156" t="s">
        <v>1729</v>
      </c>
      <c r="O49" s="156" t="s">
        <v>1567</v>
      </c>
      <c r="P49" s="188" t="s">
        <v>1754</v>
      </c>
      <c r="Q49" s="47" t="s">
        <v>455</v>
      </c>
      <c r="R49" s="47"/>
      <c r="S49" s="228">
        <v>0.05</v>
      </c>
      <c r="T49" s="47">
        <v>4.0999999999999996</v>
      </c>
      <c r="U49" s="47">
        <v>12</v>
      </c>
      <c r="V49" s="47">
        <v>6</v>
      </c>
      <c r="W49" s="47">
        <v>8</v>
      </c>
      <c r="X49" s="47">
        <v>10</v>
      </c>
      <c r="Y49" s="47">
        <v>12</v>
      </c>
      <c r="Z49" s="324"/>
      <c r="AA49" s="238"/>
      <c r="AB49" s="324"/>
      <c r="AC49" s="238"/>
      <c r="AD49" s="238"/>
      <c r="AE49" s="238"/>
      <c r="AF49" s="324"/>
      <c r="AG49" s="233"/>
      <c r="AH49" s="233"/>
      <c r="AI49" s="238"/>
      <c r="AJ49" s="238"/>
      <c r="AK49" s="238"/>
      <c r="AL49" s="238"/>
      <c r="AM49" s="238"/>
      <c r="AN49" s="238"/>
      <c r="AO49" s="238"/>
      <c r="AP49" s="233"/>
      <c r="AQ49" s="233"/>
      <c r="AR49" s="238"/>
      <c r="AS49" s="238"/>
      <c r="AT49" s="238"/>
      <c r="AU49" s="238"/>
      <c r="AV49" s="238"/>
      <c r="AW49" s="238"/>
      <c r="AX49" s="238"/>
      <c r="AY49" s="237"/>
      <c r="AZ49" s="237"/>
      <c r="BA49" s="331"/>
      <c r="BB49" s="331"/>
      <c r="BC49" s="331"/>
      <c r="BD49" s="331"/>
      <c r="BE49" s="331"/>
      <c r="BF49" s="331"/>
      <c r="BG49" s="331"/>
      <c r="BH49" s="233"/>
      <c r="BI49" s="233"/>
      <c r="BJ49" s="238"/>
      <c r="BK49" s="238"/>
      <c r="BL49" s="238"/>
      <c r="BM49" s="238"/>
      <c r="BN49" s="238"/>
      <c r="BO49" s="238"/>
      <c r="BP49" s="238"/>
      <c r="BQ49" s="233"/>
      <c r="BR49" s="233"/>
      <c r="BS49" s="249"/>
    </row>
    <row r="50" spans="1:71" ht="39.75" customHeight="1" x14ac:dyDescent="0.25">
      <c r="A50" s="357"/>
      <c r="B50" s="240"/>
      <c r="C50" s="151">
        <v>66</v>
      </c>
      <c r="D50" s="156" t="s">
        <v>1571</v>
      </c>
      <c r="E50" s="156" t="s">
        <v>1572</v>
      </c>
      <c r="F50" s="174">
        <v>7.51</v>
      </c>
      <c r="G50" s="175">
        <v>7.2</v>
      </c>
      <c r="H50" s="175" t="s">
        <v>457</v>
      </c>
      <c r="I50" s="175">
        <v>7.5</v>
      </c>
      <c r="J50" s="175">
        <v>7.4</v>
      </c>
      <c r="K50" s="175">
        <v>7.3</v>
      </c>
      <c r="L50" s="175">
        <v>7.2</v>
      </c>
      <c r="M50" s="145">
        <v>210</v>
      </c>
      <c r="N50" s="156" t="s">
        <v>1568</v>
      </c>
      <c r="O50" s="156" t="s">
        <v>1569</v>
      </c>
      <c r="P50" s="188" t="s">
        <v>1754</v>
      </c>
      <c r="Q50" s="47" t="s">
        <v>455</v>
      </c>
      <c r="R50" s="47"/>
      <c r="S50" s="228">
        <v>0.15</v>
      </c>
      <c r="T50" s="47">
        <v>23</v>
      </c>
      <c r="U50" s="47">
        <v>50</v>
      </c>
      <c r="V50" s="47">
        <v>29.7</v>
      </c>
      <c r="W50" s="47">
        <v>36.4</v>
      </c>
      <c r="X50" s="47">
        <v>42.9</v>
      </c>
      <c r="Y50" s="47">
        <v>50</v>
      </c>
      <c r="Z50" s="325"/>
      <c r="AA50" s="238"/>
      <c r="AB50" s="325"/>
      <c r="AC50" s="238"/>
      <c r="AD50" s="238"/>
      <c r="AE50" s="238"/>
      <c r="AF50" s="325"/>
      <c r="AG50" s="233"/>
      <c r="AH50" s="233"/>
      <c r="AI50" s="238"/>
      <c r="AJ50" s="238"/>
      <c r="AK50" s="238"/>
      <c r="AL50" s="238"/>
      <c r="AM50" s="238"/>
      <c r="AN50" s="238"/>
      <c r="AO50" s="238"/>
      <c r="AP50" s="233"/>
      <c r="AQ50" s="233"/>
      <c r="AR50" s="238"/>
      <c r="AS50" s="238"/>
      <c r="AT50" s="238"/>
      <c r="AU50" s="238"/>
      <c r="AV50" s="238"/>
      <c r="AW50" s="238"/>
      <c r="AX50" s="238"/>
      <c r="AY50" s="237"/>
      <c r="AZ50" s="237"/>
      <c r="BA50" s="331"/>
      <c r="BB50" s="331"/>
      <c r="BC50" s="331"/>
      <c r="BD50" s="331"/>
      <c r="BE50" s="331"/>
      <c r="BF50" s="331"/>
      <c r="BG50" s="331"/>
      <c r="BH50" s="233"/>
      <c r="BI50" s="233"/>
      <c r="BJ50" s="238"/>
      <c r="BK50" s="238"/>
      <c r="BL50" s="238"/>
      <c r="BM50" s="238"/>
      <c r="BN50" s="238"/>
      <c r="BO50" s="238"/>
      <c r="BP50" s="238"/>
      <c r="BQ50" s="233"/>
      <c r="BR50" s="233"/>
      <c r="BS50" s="249"/>
    </row>
    <row r="51" spans="1:71" ht="36" customHeight="1" x14ac:dyDescent="0.25">
      <c r="A51" s="357" t="s">
        <v>1515</v>
      </c>
      <c r="B51" s="240" t="s">
        <v>770</v>
      </c>
      <c r="C51" s="335">
        <v>67</v>
      </c>
      <c r="D51" s="287" t="s">
        <v>177</v>
      </c>
      <c r="E51" s="287" t="s">
        <v>178</v>
      </c>
      <c r="F51" s="243" t="s">
        <v>179</v>
      </c>
      <c r="G51" s="243">
        <v>95</v>
      </c>
      <c r="H51" s="243" t="s">
        <v>456</v>
      </c>
      <c r="I51" s="243">
        <v>95</v>
      </c>
      <c r="J51" s="243">
        <v>95</v>
      </c>
      <c r="K51" s="243">
        <v>95</v>
      </c>
      <c r="L51" s="243">
        <v>95</v>
      </c>
      <c r="M51" s="145">
        <v>211</v>
      </c>
      <c r="N51" s="156" t="s">
        <v>795</v>
      </c>
      <c r="O51" s="137" t="s">
        <v>796</v>
      </c>
      <c r="P51" s="188" t="s">
        <v>1754</v>
      </c>
      <c r="Q51" s="158" t="str">
        <f t="shared" si="1"/>
        <v>MI</v>
      </c>
      <c r="R51" s="158">
        <v>3</v>
      </c>
      <c r="S51" s="228">
        <v>0.35</v>
      </c>
      <c r="T51" s="158">
        <v>80</v>
      </c>
      <c r="U51" s="158">
        <v>95</v>
      </c>
      <c r="V51" s="158">
        <v>82</v>
      </c>
      <c r="W51" s="158">
        <v>85</v>
      </c>
      <c r="X51" s="158">
        <v>90</v>
      </c>
      <c r="Y51" s="158">
        <v>95</v>
      </c>
      <c r="Z51" s="332">
        <v>23304183</v>
      </c>
      <c r="AA51" s="331"/>
      <c r="AB51" s="332">
        <v>2906265</v>
      </c>
      <c r="AC51" s="331"/>
      <c r="AD51" s="331">
        <v>13767014</v>
      </c>
      <c r="AE51" s="331"/>
      <c r="AF51" s="331">
        <v>6630904</v>
      </c>
      <c r="AG51" s="237"/>
      <c r="AH51" s="237"/>
      <c r="AI51" s="323">
        <v>5570330</v>
      </c>
      <c r="AJ51" s="238"/>
      <c r="AK51" s="323">
        <v>694676</v>
      </c>
      <c r="AL51" s="238"/>
      <c r="AM51" s="238">
        <v>3290689</v>
      </c>
      <c r="AN51" s="238"/>
      <c r="AO51" s="238">
        <v>1584965</v>
      </c>
      <c r="AP51" s="233"/>
      <c r="AQ51" s="233"/>
      <c r="AR51" s="323">
        <v>5737439</v>
      </c>
      <c r="AS51" s="238"/>
      <c r="AT51" s="323">
        <v>715516</v>
      </c>
      <c r="AU51" s="238"/>
      <c r="AV51" s="238">
        <v>3389409</v>
      </c>
      <c r="AW51" s="238"/>
      <c r="AX51" s="238">
        <v>1632514</v>
      </c>
      <c r="AY51" s="237"/>
      <c r="AZ51" s="237"/>
      <c r="BA51" s="323">
        <v>5909563</v>
      </c>
      <c r="BB51" s="238"/>
      <c r="BC51" s="323">
        <v>736981</v>
      </c>
      <c r="BD51" s="331"/>
      <c r="BE51" s="331">
        <v>3491092</v>
      </c>
      <c r="BF51" s="331"/>
      <c r="BG51" s="331">
        <v>1681490</v>
      </c>
      <c r="BH51" s="330"/>
      <c r="BI51" s="330"/>
      <c r="BJ51" s="323">
        <v>6086850</v>
      </c>
      <c r="BK51" s="238"/>
      <c r="BL51" s="323">
        <v>759091</v>
      </c>
      <c r="BM51" s="238"/>
      <c r="BN51" s="323">
        <v>3595824</v>
      </c>
      <c r="BO51" s="238"/>
      <c r="BP51" s="323">
        <v>1731935</v>
      </c>
      <c r="BQ51" s="330"/>
      <c r="BR51" s="330"/>
      <c r="BS51" s="249" t="s">
        <v>512</v>
      </c>
    </row>
    <row r="52" spans="1:71" ht="24" x14ac:dyDescent="0.25">
      <c r="A52" s="357"/>
      <c r="B52" s="240"/>
      <c r="C52" s="336"/>
      <c r="D52" s="310"/>
      <c r="E52" s="310"/>
      <c r="F52" s="244"/>
      <c r="G52" s="244"/>
      <c r="H52" s="244"/>
      <c r="I52" s="244"/>
      <c r="J52" s="244"/>
      <c r="K52" s="244"/>
      <c r="L52" s="244"/>
      <c r="M52" s="145">
        <v>212</v>
      </c>
      <c r="N52" s="156" t="s">
        <v>797</v>
      </c>
      <c r="O52" s="137" t="s">
        <v>798</v>
      </c>
      <c r="P52" s="188" t="s">
        <v>1754</v>
      </c>
      <c r="Q52" s="158" t="str">
        <f t="shared" si="1"/>
        <v>MM</v>
      </c>
      <c r="R52" s="158">
        <v>3</v>
      </c>
      <c r="S52" s="228">
        <v>0.05</v>
      </c>
      <c r="T52" s="158">
        <v>64</v>
      </c>
      <c r="U52" s="158">
        <v>64</v>
      </c>
      <c r="V52" s="158">
        <v>64</v>
      </c>
      <c r="W52" s="158">
        <v>64</v>
      </c>
      <c r="X52" s="158">
        <v>64</v>
      </c>
      <c r="Y52" s="158">
        <v>64</v>
      </c>
      <c r="Z52" s="333"/>
      <c r="AA52" s="331"/>
      <c r="AB52" s="333"/>
      <c r="AC52" s="331"/>
      <c r="AD52" s="331"/>
      <c r="AE52" s="331"/>
      <c r="AF52" s="331"/>
      <c r="AG52" s="237"/>
      <c r="AH52" s="237"/>
      <c r="AI52" s="324"/>
      <c r="AJ52" s="238"/>
      <c r="AK52" s="324"/>
      <c r="AL52" s="238"/>
      <c r="AM52" s="238"/>
      <c r="AN52" s="238"/>
      <c r="AO52" s="238"/>
      <c r="AP52" s="233"/>
      <c r="AQ52" s="233"/>
      <c r="AR52" s="324"/>
      <c r="AS52" s="238"/>
      <c r="AT52" s="324"/>
      <c r="AU52" s="238"/>
      <c r="AV52" s="238"/>
      <c r="AW52" s="238"/>
      <c r="AX52" s="238"/>
      <c r="AY52" s="237"/>
      <c r="AZ52" s="237"/>
      <c r="BA52" s="324"/>
      <c r="BB52" s="238"/>
      <c r="BC52" s="324"/>
      <c r="BD52" s="331"/>
      <c r="BE52" s="331"/>
      <c r="BF52" s="331"/>
      <c r="BG52" s="331"/>
      <c r="BH52" s="330"/>
      <c r="BI52" s="330"/>
      <c r="BJ52" s="324"/>
      <c r="BK52" s="238"/>
      <c r="BL52" s="324"/>
      <c r="BM52" s="238"/>
      <c r="BN52" s="324"/>
      <c r="BO52" s="238"/>
      <c r="BP52" s="324"/>
      <c r="BQ52" s="330"/>
      <c r="BR52" s="330"/>
      <c r="BS52" s="249"/>
    </row>
    <row r="53" spans="1:71" ht="35.25" customHeight="1" x14ac:dyDescent="0.25">
      <c r="A53" s="357"/>
      <c r="B53" s="240"/>
      <c r="C53" s="145">
        <v>68</v>
      </c>
      <c r="D53" s="137" t="s">
        <v>180</v>
      </c>
      <c r="E53" s="137" t="s">
        <v>181</v>
      </c>
      <c r="F53" s="158">
        <v>22.2</v>
      </c>
      <c r="G53" s="158">
        <v>20</v>
      </c>
      <c r="H53" s="158" t="s">
        <v>457</v>
      </c>
      <c r="I53" s="158">
        <f>F53-0.55</f>
        <v>21.65</v>
      </c>
      <c r="J53" s="158">
        <f>I53-0.55</f>
        <v>21.099999999999998</v>
      </c>
      <c r="K53" s="158">
        <f>J53-0.55</f>
        <v>20.549999999999997</v>
      </c>
      <c r="L53" s="158">
        <v>20</v>
      </c>
      <c r="M53" s="145">
        <v>213</v>
      </c>
      <c r="N53" s="156" t="s">
        <v>799</v>
      </c>
      <c r="O53" s="137" t="s">
        <v>800</v>
      </c>
      <c r="P53" s="188" t="s">
        <v>1754</v>
      </c>
      <c r="Q53" s="158" t="str">
        <f t="shared" si="1"/>
        <v>MM</v>
      </c>
      <c r="R53" s="158">
        <v>3</v>
      </c>
      <c r="S53" s="228">
        <v>0.15</v>
      </c>
      <c r="T53" s="158">
        <v>64</v>
      </c>
      <c r="U53" s="158">
        <v>64</v>
      </c>
      <c r="V53" s="158">
        <v>64</v>
      </c>
      <c r="W53" s="158">
        <v>64</v>
      </c>
      <c r="X53" s="158">
        <v>64</v>
      </c>
      <c r="Y53" s="158">
        <v>64</v>
      </c>
      <c r="Z53" s="333"/>
      <c r="AA53" s="331"/>
      <c r="AB53" s="333"/>
      <c r="AC53" s="331"/>
      <c r="AD53" s="331"/>
      <c r="AE53" s="331"/>
      <c r="AF53" s="331"/>
      <c r="AG53" s="237"/>
      <c r="AH53" s="237"/>
      <c r="AI53" s="324"/>
      <c r="AJ53" s="238"/>
      <c r="AK53" s="324"/>
      <c r="AL53" s="238"/>
      <c r="AM53" s="238"/>
      <c r="AN53" s="238"/>
      <c r="AO53" s="238"/>
      <c r="AP53" s="233"/>
      <c r="AQ53" s="233"/>
      <c r="AR53" s="324"/>
      <c r="AS53" s="238"/>
      <c r="AT53" s="324"/>
      <c r="AU53" s="238"/>
      <c r="AV53" s="238"/>
      <c r="AW53" s="238"/>
      <c r="AX53" s="238"/>
      <c r="AY53" s="237"/>
      <c r="AZ53" s="237"/>
      <c r="BA53" s="324"/>
      <c r="BB53" s="238"/>
      <c r="BC53" s="324"/>
      <c r="BD53" s="331"/>
      <c r="BE53" s="331"/>
      <c r="BF53" s="331"/>
      <c r="BG53" s="331"/>
      <c r="BH53" s="330"/>
      <c r="BI53" s="330"/>
      <c r="BJ53" s="324"/>
      <c r="BK53" s="238"/>
      <c r="BL53" s="324"/>
      <c r="BM53" s="238"/>
      <c r="BN53" s="324"/>
      <c r="BO53" s="238"/>
      <c r="BP53" s="324"/>
      <c r="BQ53" s="330"/>
      <c r="BR53" s="330"/>
      <c r="BS53" s="249" t="s">
        <v>512</v>
      </c>
    </row>
    <row r="54" spans="1:71" ht="60" x14ac:dyDescent="0.25">
      <c r="A54" s="357"/>
      <c r="B54" s="240"/>
      <c r="C54" s="145">
        <v>69</v>
      </c>
      <c r="D54" s="137" t="s">
        <v>779</v>
      </c>
      <c r="E54" s="137" t="s">
        <v>780</v>
      </c>
      <c r="F54" s="158">
        <v>0.57999999999999996</v>
      </c>
      <c r="G54" s="158">
        <v>0.57999999999999996</v>
      </c>
      <c r="H54" s="158" t="s">
        <v>456</v>
      </c>
      <c r="I54" s="158">
        <v>0.57999999999999996</v>
      </c>
      <c r="J54" s="158">
        <v>0.57999999999999996</v>
      </c>
      <c r="K54" s="158">
        <v>0.57999999999999996</v>
      </c>
      <c r="L54" s="158">
        <v>0.57999999999999996</v>
      </c>
      <c r="M54" s="145">
        <v>214</v>
      </c>
      <c r="N54" s="156" t="s">
        <v>801</v>
      </c>
      <c r="O54" s="137" t="s">
        <v>1035</v>
      </c>
      <c r="P54" s="188" t="s">
        <v>1754</v>
      </c>
      <c r="Q54" s="158" t="str">
        <f t="shared" si="1"/>
        <v>MI</v>
      </c>
      <c r="R54" s="158">
        <v>3</v>
      </c>
      <c r="S54" s="228">
        <v>0.15</v>
      </c>
      <c r="T54" s="158">
        <v>25</v>
      </c>
      <c r="U54" s="158">
        <v>100</v>
      </c>
      <c r="V54" s="158">
        <v>40</v>
      </c>
      <c r="W54" s="158">
        <v>60</v>
      </c>
      <c r="X54" s="158">
        <v>80</v>
      </c>
      <c r="Y54" s="158">
        <v>100</v>
      </c>
      <c r="Z54" s="333"/>
      <c r="AA54" s="331"/>
      <c r="AB54" s="333"/>
      <c r="AC54" s="331"/>
      <c r="AD54" s="331"/>
      <c r="AE54" s="331"/>
      <c r="AF54" s="331"/>
      <c r="AG54" s="237"/>
      <c r="AH54" s="237"/>
      <c r="AI54" s="324"/>
      <c r="AJ54" s="238"/>
      <c r="AK54" s="324"/>
      <c r="AL54" s="238"/>
      <c r="AM54" s="238"/>
      <c r="AN54" s="238"/>
      <c r="AO54" s="238"/>
      <c r="AP54" s="233"/>
      <c r="AQ54" s="233"/>
      <c r="AR54" s="324"/>
      <c r="AS54" s="238"/>
      <c r="AT54" s="324"/>
      <c r="AU54" s="238"/>
      <c r="AV54" s="238"/>
      <c r="AW54" s="238"/>
      <c r="AX54" s="238"/>
      <c r="AY54" s="237"/>
      <c r="AZ54" s="237"/>
      <c r="BA54" s="324"/>
      <c r="BB54" s="238"/>
      <c r="BC54" s="324"/>
      <c r="BD54" s="331"/>
      <c r="BE54" s="331"/>
      <c r="BF54" s="331"/>
      <c r="BG54" s="331"/>
      <c r="BH54" s="330"/>
      <c r="BI54" s="330"/>
      <c r="BJ54" s="324"/>
      <c r="BK54" s="238"/>
      <c r="BL54" s="324"/>
      <c r="BM54" s="238"/>
      <c r="BN54" s="324"/>
      <c r="BO54" s="238"/>
      <c r="BP54" s="324"/>
      <c r="BQ54" s="330"/>
      <c r="BR54" s="330"/>
      <c r="BS54" s="249"/>
    </row>
    <row r="55" spans="1:71" ht="84" x14ac:dyDescent="0.25">
      <c r="A55" s="357"/>
      <c r="B55" s="240"/>
      <c r="C55" s="145">
        <v>70</v>
      </c>
      <c r="D55" s="137" t="s">
        <v>182</v>
      </c>
      <c r="E55" s="137" t="s">
        <v>183</v>
      </c>
      <c r="F55" s="158">
        <v>86</v>
      </c>
      <c r="G55" s="158">
        <v>86</v>
      </c>
      <c r="H55" s="158" t="s">
        <v>456</v>
      </c>
      <c r="I55" s="158">
        <v>86</v>
      </c>
      <c r="J55" s="158">
        <v>86</v>
      </c>
      <c r="K55" s="158">
        <v>86</v>
      </c>
      <c r="L55" s="158">
        <v>86</v>
      </c>
      <c r="M55" s="145">
        <v>215</v>
      </c>
      <c r="N55" s="156" t="s">
        <v>1036</v>
      </c>
      <c r="O55" s="137" t="s">
        <v>802</v>
      </c>
      <c r="P55" s="188" t="s">
        <v>1754</v>
      </c>
      <c r="Q55" s="158" t="str">
        <f t="shared" si="1"/>
        <v>MI</v>
      </c>
      <c r="R55" s="158">
        <v>3</v>
      </c>
      <c r="S55" s="228">
        <v>0.25</v>
      </c>
      <c r="T55" s="158">
        <v>50</v>
      </c>
      <c r="U55" s="158">
        <v>90</v>
      </c>
      <c r="V55" s="158">
        <v>60</v>
      </c>
      <c r="W55" s="158">
        <v>70</v>
      </c>
      <c r="X55" s="158">
        <v>80</v>
      </c>
      <c r="Y55" s="158">
        <v>90</v>
      </c>
      <c r="Z55" s="333"/>
      <c r="AA55" s="331"/>
      <c r="AB55" s="333"/>
      <c r="AC55" s="331"/>
      <c r="AD55" s="331"/>
      <c r="AE55" s="331"/>
      <c r="AF55" s="331"/>
      <c r="AG55" s="237"/>
      <c r="AH55" s="237"/>
      <c r="AI55" s="324"/>
      <c r="AJ55" s="238"/>
      <c r="AK55" s="324"/>
      <c r="AL55" s="238"/>
      <c r="AM55" s="238"/>
      <c r="AN55" s="238"/>
      <c r="AO55" s="238"/>
      <c r="AP55" s="233"/>
      <c r="AQ55" s="233"/>
      <c r="AR55" s="324"/>
      <c r="AS55" s="238"/>
      <c r="AT55" s="324"/>
      <c r="AU55" s="238"/>
      <c r="AV55" s="238"/>
      <c r="AW55" s="238"/>
      <c r="AX55" s="238"/>
      <c r="AY55" s="237"/>
      <c r="AZ55" s="237"/>
      <c r="BA55" s="324"/>
      <c r="BB55" s="238"/>
      <c r="BC55" s="324"/>
      <c r="BD55" s="331"/>
      <c r="BE55" s="331"/>
      <c r="BF55" s="331"/>
      <c r="BG55" s="331"/>
      <c r="BH55" s="330"/>
      <c r="BI55" s="330"/>
      <c r="BJ55" s="324"/>
      <c r="BK55" s="238"/>
      <c r="BL55" s="324"/>
      <c r="BM55" s="238"/>
      <c r="BN55" s="324"/>
      <c r="BO55" s="238"/>
      <c r="BP55" s="324"/>
      <c r="BQ55" s="330"/>
      <c r="BR55" s="330"/>
      <c r="BS55" s="249"/>
    </row>
    <row r="56" spans="1:71" ht="73.5" customHeight="1" x14ac:dyDescent="0.25">
      <c r="A56" s="357"/>
      <c r="B56" s="240"/>
      <c r="C56" s="145">
        <v>71</v>
      </c>
      <c r="D56" s="287" t="s">
        <v>1037</v>
      </c>
      <c r="E56" s="137" t="s">
        <v>57</v>
      </c>
      <c r="F56" s="158">
        <v>1.03</v>
      </c>
      <c r="G56" s="158">
        <v>1.03</v>
      </c>
      <c r="H56" s="158" t="s">
        <v>456</v>
      </c>
      <c r="I56" s="158">
        <v>1.03</v>
      </c>
      <c r="J56" s="158">
        <v>1.03</v>
      </c>
      <c r="K56" s="158">
        <v>1.03</v>
      </c>
      <c r="L56" s="158">
        <v>1.03</v>
      </c>
      <c r="M56" s="145">
        <v>216</v>
      </c>
      <c r="N56" s="156" t="s">
        <v>1038</v>
      </c>
      <c r="O56" s="137" t="s">
        <v>802</v>
      </c>
      <c r="P56" s="188" t="s">
        <v>1754</v>
      </c>
      <c r="Q56" s="158" t="str">
        <f t="shared" si="1"/>
        <v>MI</v>
      </c>
      <c r="R56" s="158">
        <v>3</v>
      </c>
      <c r="S56" s="228">
        <v>0.05</v>
      </c>
      <c r="T56" s="158">
        <v>50</v>
      </c>
      <c r="U56" s="158">
        <v>90</v>
      </c>
      <c r="V56" s="158">
        <v>60</v>
      </c>
      <c r="W56" s="158">
        <v>70</v>
      </c>
      <c r="X56" s="158">
        <v>80</v>
      </c>
      <c r="Y56" s="158">
        <v>90</v>
      </c>
      <c r="Z56" s="333"/>
      <c r="AA56" s="331"/>
      <c r="AB56" s="333"/>
      <c r="AC56" s="331"/>
      <c r="AD56" s="331"/>
      <c r="AE56" s="331"/>
      <c r="AF56" s="331"/>
      <c r="AG56" s="237"/>
      <c r="AH56" s="237"/>
      <c r="AI56" s="324"/>
      <c r="AJ56" s="238"/>
      <c r="AK56" s="324"/>
      <c r="AL56" s="238"/>
      <c r="AM56" s="238"/>
      <c r="AN56" s="238"/>
      <c r="AO56" s="238"/>
      <c r="AP56" s="233"/>
      <c r="AQ56" s="233"/>
      <c r="AR56" s="324"/>
      <c r="AS56" s="238"/>
      <c r="AT56" s="324"/>
      <c r="AU56" s="238"/>
      <c r="AV56" s="238"/>
      <c r="AW56" s="238"/>
      <c r="AX56" s="238"/>
      <c r="AY56" s="237"/>
      <c r="AZ56" s="237"/>
      <c r="BA56" s="324"/>
      <c r="BB56" s="238"/>
      <c r="BC56" s="324"/>
      <c r="BD56" s="331"/>
      <c r="BE56" s="331"/>
      <c r="BF56" s="331"/>
      <c r="BG56" s="331"/>
      <c r="BH56" s="330"/>
      <c r="BI56" s="330"/>
      <c r="BJ56" s="324"/>
      <c r="BK56" s="238"/>
      <c r="BL56" s="324"/>
      <c r="BM56" s="238"/>
      <c r="BN56" s="324"/>
      <c r="BO56" s="238"/>
      <c r="BP56" s="324"/>
      <c r="BQ56" s="330"/>
      <c r="BR56" s="330"/>
      <c r="BS56" s="249"/>
    </row>
    <row r="57" spans="1:71" ht="31.5" customHeight="1" x14ac:dyDescent="0.25">
      <c r="A57" s="357"/>
      <c r="B57" s="240"/>
      <c r="C57" s="145">
        <v>72</v>
      </c>
      <c r="D57" s="310"/>
      <c r="E57" s="137" t="s">
        <v>58</v>
      </c>
      <c r="F57" s="158" t="s">
        <v>39</v>
      </c>
      <c r="G57" s="158"/>
      <c r="H57" s="158" t="s">
        <v>456</v>
      </c>
      <c r="I57" s="158"/>
      <c r="J57" s="158"/>
      <c r="K57" s="158"/>
      <c r="L57" s="158"/>
      <c r="M57" s="145">
        <v>217</v>
      </c>
      <c r="N57" s="156" t="s">
        <v>1039</v>
      </c>
      <c r="O57" s="137" t="s">
        <v>184</v>
      </c>
      <c r="P57" s="188" t="s">
        <v>1754</v>
      </c>
      <c r="Q57" s="158" t="str">
        <f t="shared" si="1"/>
        <v>MI</v>
      </c>
      <c r="R57" s="158">
        <v>3</v>
      </c>
      <c r="S57" s="228">
        <v>0.15</v>
      </c>
      <c r="T57" s="158">
        <v>0</v>
      </c>
      <c r="U57" s="158">
        <v>50</v>
      </c>
      <c r="V57" s="158">
        <v>5</v>
      </c>
      <c r="W57" s="158">
        <v>15</v>
      </c>
      <c r="X57" s="158">
        <v>26</v>
      </c>
      <c r="Y57" s="158">
        <v>50</v>
      </c>
      <c r="Z57" s="333"/>
      <c r="AA57" s="331"/>
      <c r="AB57" s="333"/>
      <c r="AC57" s="331"/>
      <c r="AD57" s="331"/>
      <c r="AE57" s="331"/>
      <c r="AF57" s="331"/>
      <c r="AG57" s="237"/>
      <c r="AH57" s="237"/>
      <c r="AI57" s="324"/>
      <c r="AJ57" s="238"/>
      <c r="AK57" s="324"/>
      <c r="AL57" s="238"/>
      <c r="AM57" s="238"/>
      <c r="AN57" s="238"/>
      <c r="AO57" s="238"/>
      <c r="AP57" s="233"/>
      <c r="AQ57" s="233"/>
      <c r="AR57" s="324"/>
      <c r="AS57" s="238"/>
      <c r="AT57" s="324"/>
      <c r="AU57" s="238"/>
      <c r="AV57" s="238"/>
      <c r="AW57" s="238"/>
      <c r="AX57" s="238"/>
      <c r="AY57" s="237"/>
      <c r="AZ57" s="237"/>
      <c r="BA57" s="324"/>
      <c r="BB57" s="238"/>
      <c r="BC57" s="324"/>
      <c r="BD57" s="331"/>
      <c r="BE57" s="331"/>
      <c r="BF57" s="331"/>
      <c r="BG57" s="331"/>
      <c r="BH57" s="330"/>
      <c r="BI57" s="330"/>
      <c r="BJ57" s="324"/>
      <c r="BK57" s="238"/>
      <c r="BL57" s="324"/>
      <c r="BM57" s="238"/>
      <c r="BN57" s="324"/>
      <c r="BO57" s="238"/>
      <c r="BP57" s="324"/>
      <c r="BQ57" s="330"/>
      <c r="BR57" s="330"/>
      <c r="BS57" s="249"/>
    </row>
    <row r="58" spans="1:71" ht="42.75" customHeight="1" x14ac:dyDescent="0.25">
      <c r="A58" s="357"/>
      <c r="B58" s="240"/>
      <c r="C58" s="145">
        <v>73</v>
      </c>
      <c r="D58" s="310"/>
      <c r="E58" s="137" t="s">
        <v>186</v>
      </c>
      <c r="F58" s="158">
        <v>12.2</v>
      </c>
      <c r="G58" s="158">
        <v>12.2</v>
      </c>
      <c r="H58" s="158" t="s">
        <v>456</v>
      </c>
      <c r="I58" s="158">
        <v>12.2</v>
      </c>
      <c r="J58" s="158">
        <v>12.2</v>
      </c>
      <c r="K58" s="158">
        <v>12.2</v>
      </c>
      <c r="L58" s="158">
        <v>12.2</v>
      </c>
      <c r="M58" s="145">
        <v>218</v>
      </c>
      <c r="N58" s="156" t="s">
        <v>1040</v>
      </c>
      <c r="O58" s="137" t="s">
        <v>187</v>
      </c>
      <c r="P58" s="188" t="s">
        <v>1754</v>
      </c>
      <c r="Q58" s="158" t="str">
        <f t="shared" si="1"/>
        <v>MI</v>
      </c>
      <c r="R58" s="136">
        <v>3</v>
      </c>
      <c r="S58" s="230">
        <v>0.15</v>
      </c>
      <c r="T58" s="158">
        <v>0</v>
      </c>
      <c r="U58" s="158">
        <v>50</v>
      </c>
      <c r="V58" s="158">
        <v>3</v>
      </c>
      <c r="W58" s="158">
        <v>14</v>
      </c>
      <c r="X58" s="158">
        <v>26</v>
      </c>
      <c r="Y58" s="158">
        <v>50</v>
      </c>
      <c r="Z58" s="333"/>
      <c r="AA58" s="331"/>
      <c r="AB58" s="333"/>
      <c r="AC58" s="331"/>
      <c r="AD58" s="331"/>
      <c r="AE58" s="331"/>
      <c r="AF58" s="331"/>
      <c r="AG58" s="237"/>
      <c r="AH58" s="237"/>
      <c r="AI58" s="324"/>
      <c r="AJ58" s="238"/>
      <c r="AK58" s="324"/>
      <c r="AL58" s="238"/>
      <c r="AM58" s="238"/>
      <c r="AN58" s="238"/>
      <c r="AO58" s="238"/>
      <c r="AP58" s="233"/>
      <c r="AQ58" s="233"/>
      <c r="AR58" s="324"/>
      <c r="AS58" s="238"/>
      <c r="AT58" s="324"/>
      <c r="AU58" s="238"/>
      <c r="AV58" s="238"/>
      <c r="AW58" s="238"/>
      <c r="AX58" s="238"/>
      <c r="AY58" s="237"/>
      <c r="AZ58" s="237"/>
      <c r="BA58" s="324"/>
      <c r="BB58" s="238"/>
      <c r="BC58" s="324"/>
      <c r="BD58" s="331"/>
      <c r="BE58" s="331"/>
      <c r="BF58" s="331"/>
      <c r="BG58" s="331"/>
      <c r="BH58" s="330"/>
      <c r="BI58" s="330"/>
      <c r="BJ58" s="324"/>
      <c r="BK58" s="238"/>
      <c r="BL58" s="324"/>
      <c r="BM58" s="238"/>
      <c r="BN58" s="324"/>
      <c r="BO58" s="238"/>
      <c r="BP58" s="324"/>
      <c r="BQ58" s="330"/>
      <c r="BR58" s="330"/>
      <c r="BS58" s="249"/>
    </row>
    <row r="59" spans="1:71" ht="48.75" customHeight="1" x14ac:dyDescent="0.25">
      <c r="A59" s="357"/>
      <c r="B59" s="240"/>
      <c r="C59" s="335">
        <v>74</v>
      </c>
      <c r="D59" s="287" t="s">
        <v>781</v>
      </c>
      <c r="E59" s="137" t="s">
        <v>185</v>
      </c>
      <c r="F59" s="158">
        <v>0</v>
      </c>
      <c r="G59" s="158">
        <v>0</v>
      </c>
      <c r="H59" s="158" t="s">
        <v>456</v>
      </c>
      <c r="I59" s="158">
        <v>0</v>
      </c>
      <c r="J59" s="158">
        <v>0</v>
      </c>
      <c r="K59" s="158">
        <v>0</v>
      </c>
      <c r="L59" s="158">
        <v>0</v>
      </c>
      <c r="M59" s="145">
        <v>219</v>
      </c>
      <c r="N59" s="359" t="s">
        <v>1041</v>
      </c>
      <c r="O59" s="210" t="s">
        <v>1775</v>
      </c>
      <c r="P59" s="188" t="s">
        <v>1754</v>
      </c>
      <c r="Q59" s="158" t="s">
        <v>455</v>
      </c>
      <c r="R59" s="158">
        <v>3</v>
      </c>
      <c r="S59" s="228">
        <v>0.25</v>
      </c>
      <c r="T59" s="158">
        <v>0</v>
      </c>
      <c r="U59" s="158">
        <v>12</v>
      </c>
      <c r="V59" s="158" t="s">
        <v>826</v>
      </c>
      <c r="W59" s="158" t="s">
        <v>845</v>
      </c>
      <c r="X59" s="158" t="s">
        <v>846</v>
      </c>
      <c r="Y59" s="158" t="s">
        <v>847</v>
      </c>
      <c r="Z59" s="333"/>
      <c r="AA59" s="331"/>
      <c r="AB59" s="333"/>
      <c r="AC59" s="331"/>
      <c r="AD59" s="331"/>
      <c r="AE59" s="331"/>
      <c r="AF59" s="331"/>
      <c r="AG59" s="237"/>
      <c r="AH59" s="237"/>
      <c r="AI59" s="324"/>
      <c r="AJ59" s="238"/>
      <c r="AK59" s="324"/>
      <c r="AL59" s="238"/>
      <c r="AM59" s="238"/>
      <c r="AN59" s="238"/>
      <c r="AO59" s="238"/>
      <c r="AP59" s="233"/>
      <c r="AQ59" s="233"/>
      <c r="AR59" s="324"/>
      <c r="AS59" s="238"/>
      <c r="AT59" s="324"/>
      <c r="AU59" s="238"/>
      <c r="AV59" s="238"/>
      <c r="AW59" s="238"/>
      <c r="AX59" s="238"/>
      <c r="AY59" s="237"/>
      <c r="AZ59" s="237"/>
      <c r="BA59" s="324"/>
      <c r="BB59" s="238"/>
      <c r="BC59" s="324"/>
      <c r="BD59" s="331"/>
      <c r="BE59" s="331"/>
      <c r="BF59" s="331"/>
      <c r="BG59" s="331"/>
      <c r="BH59" s="330"/>
      <c r="BI59" s="330"/>
      <c r="BJ59" s="324"/>
      <c r="BK59" s="238"/>
      <c r="BL59" s="324"/>
      <c r="BM59" s="238"/>
      <c r="BN59" s="324"/>
      <c r="BO59" s="238"/>
      <c r="BP59" s="324"/>
      <c r="BQ59" s="330"/>
      <c r="BR59" s="330"/>
      <c r="BS59" s="249"/>
    </row>
    <row r="60" spans="1:71" ht="42" customHeight="1" x14ac:dyDescent="0.25">
      <c r="A60" s="357"/>
      <c r="B60" s="240"/>
      <c r="C60" s="337"/>
      <c r="D60" s="310"/>
      <c r="E60" s="137" t="s">
        <v>59</v>
      </c>
      <c r="F60" s="158">
        <v>0</v>
      </c>
      <c r="G60" s="158">
        <v>0</v>
      </c>
      <c r="H60" s="158" t="s">
        <v>456</v>
      </c>
      <c r="I60" s="158">
        <v>0</v>
      </c>
      <c r="J60" s="158">
        <v>0</v>
      </c>
      <c r="K60" s="158">
        <v>0</v>
      </c>
      <c r="L60" s="158">
        <v>0</v>
      </c>
      <c r="M60" s="145">
        <v>220</v>
      </c>
      <c r="N60" s="367"/>
      <c r="O60" s="210" t="s">
        <v>1776</v>
      </c>
      <c r="P60" s="188" t="s">
        <v>1754</v>
      </c>
      <c r="Q60" s="158" t="s">
        <v>455</v>
      </c>
      <c r="R60" s="158">
        <v>3</v>
      </c>
      <c r="S60" s="228">
        <v>0.05</v>
      </c>
      <c r="T60" s="158">
        <v>0</v>
      </c>
      <c r="U60" s="158">
        <v>12</v>
      </c>
      <c r="V60" s="158" t="s">
        <v>826</v>
      </c>
      <c r="W60" s="158" t="s">
        <v>845</v>
      </c>
      <c r="X60" s="158" t="s">
        <v>846</v>
      </c>
      <c r="Y60" s="158" t="s">
        <v>847</v>
      </c>
      <c r="Z60" s="333"/>
      <c r="AA60" s="331"/>
      <c r="AB60" s="333"/>
      <c r="AC60" s="331"/>
      <c r="AD60" s="331"/>
      <c r="AE60" s="331"/>
      <c r="AF60" s="331"/>
      <c r="AG60" s="237"/>
      <c r="AH60" s="237"/>
      <c r="AI60" s="324"/>
      <c r="AJ60" s="238"/>
      <c r="AK60" s="324"/>
      <c r="AL60" s="238"/>
      <c r="AM60" s="238"/>
      <c r="AN60" s="238"/>
      <c r="AO60" s="238"/>
      <c r="AP60" s="233"/>
      <c r="AQ60" s="233"/>
      <c r="AR60" s="324"/>
      <c r="AS60" s="238"/>
      <c r="AT60" s="324"/>
      <c r="AU60" s="238"/>
      <c r="AV60" s="238"/>
      <c r="AW60" s="238"/>
      <c r="AX60" s="238"/>
      <c r="AY60" s="237"/>
      <c r="AZ60" s="237"/>
      <c r="BA60" s="324"/>
      <c r="BB60" s="238"/>
      <c r="BC60" s="324"/>
      <c r="BD60" s="331"/>
      <c r="BE60" s="331"/>
      <c r="BF60" s="331"/>
      <c r="BG60" s="331"/>
      <c r="BH60" s="330"/>
      <c r="BI60" s="330"/>
      <c r="BJ60" s="324"/>
      <c r="BK60" s="238"/>
      <c r="BL60" s="324"/>
      <c r="BM60" s="238"/>
      <c r="BN60" s="324"/>
      <c r="BO60" s="238"/>
      <c r="BP60" s="324"/>
      <c r="BQ60" s="330"/>
      <c r="BR60" s="330"/>
      <c r="BS60" s="249"/>
    </row>
    <row r="61" spans="1:71" ht="42" customHeight="1" x14ac:dyDescent="0.25">
      <c r="A61" s="357"/>
      <c r="B61" s="240"/>
      <c r="C61" s="337"/>
      <c r="D61" s="310"/>
      <c r="E61" s="137" t="s">
        <v>60</v>
      </c>
      <c r="F61" s="158">
        <v>0</v>
      </c>
      <c r="G61" s="158">
        <v>0</v>
      </c>
      <c r="H61" s="158" t="s">
        <v>456</v>
      </c>
      <c r="I61" s="158">
        <v>0</v>
      </c>
      <c r="J61" s="158">
        <v>0</v>
      </c>
      <c r="K61" s="158">
        <v>0</v>
      </c>
      <c r="L61" s="158">
        <v>0</v>
      </c>
      <c r="M61" s="145">
        <v>221</v>
      </c>
      <c r="N61" s="360"/>
      <c r="O61" s="210" t="s">
        <v>1777</v>
      </c>
      <c r="P61" s="188" t="s">
        <v>1754</v>
      </c>
      <c r="Q61" s="158" t="s">
        <v>455</v>
      </c>
      <c r="R61" s="158">
        <v>3</v>
      </c>
      <c r="S61" s="228">
        <v>0.05</v>
      </c>
      <c r="T61" s="158">
        <v>0</v>
      </c>
      <c r="U61" s="158">
        <v>12</v>
      </c>
      <c r="V61" s="158" t="s">
        <v>826</v>
      </c>
      <c r="W61" s="158" t="s">
        <v>845</v>
      </c>
      <c r="X61" s="158" t="s">
        <v>846</v>
      </c>
      <c r="Y61" s="158" t="s">
        <v>847</v>
      </c>
      <c r="Z61" s="333"/>
      <c r="AA61" s="331"/>
      <c r="AB61" s="333"/>
      <c r="AC61" s="331"/>
      <c r="AD61" s="331"/>
      <c r="AE61" s="331"/>
      <c r="AF61" s="331"/>
      <c r="AG61" s="237"/>
      <c r="AH61" s="237"/>
      <c r="AI61" s="324"/>
      <c r="AJ61" s="238"/>
      <c r="AK61" s="324"/>
      <c r="AL61" s="238"/>
      <c r="AM61" s="238"/>
      <c r="AN61" s="238"/>
      <c r="AO61" s="238"/>
      <c r="AP61" s="233"/>
      <c r="AQ61" s="233"/>
      <c r="AR61" s="324"/>
      <c r="AS61" s="238"/>
      <c r="AT61" s="324"/>
      <c r="AU61" s="238"/>
      <c r="AV61" s="238"/>
      <c r="AW61" s="238"/>
      <c r="AX61" s="238"/>
      <c r="AY61" s="237"/>
      <c r="AZ61" s="237"/>
      <c r="BA61" s="324"/>
      <c r="BB61" s="238"/>
      <c r="BC61" s="324"/>
      <c r="BD61" s="331"/>
      <c r="BE61" s="331"/>
      <c r="BF61" s="331"/>
      <c r="BG61" s="331"/>
      <c r="BH61" s="330"/>
      <c r="BI61" s="330"/>
      <c r="BJ61" s="324"/>
      <c r="BK61" s="238"/>
      <c r="BL61" s="324"/>
      <c r="BM61" s="238"/>
      <c r="BN61" s="324"/>
      <c r="BO61" s="238"/>
      <c r="BP61" s="324"/>
      <c r="BQ61" s="330"/>
      <c r="BR61" s="330"/>
      <c r="BS61" s="249"/>
    </row>
    <row r="62" spans="1:71" ht="32.25" customHeight="1" x14ac:dyDescent="0.25">
      <c r="A62" s="357"/>
      <c r="B62" s="240"/>
      <c r="C62" s="336"/>
      <c r="D62" s="288"/>
      <c r="E62" s="137" t="s">
        <v>61</v>
      </c>
      <c r="F62" s="158">
        <v>0</v>
      </c>
      <c r="G62" s="158">
        <v>0</v>
      </c>
      <c r="H62" s="158" t="s">
        <v>456</v>
      </c>
      <c r="I62" s="158">
        <v>0</v>
      </c>
      <c r="J62" s="158">
        <v>0</v>
      </c>
      <c r="K62" s="158">
        <v>0</v>
      </c>
      <c r="L62" s="158">
        <v>0</v>
      </c>
      <c r="M62" s="145">
        <v>222</v>
      </c>
      <c r="N62" s="137" t="s">
        <v>803</v>
      </c>
      <c r="O62" s="137" t="s">
        <v>804</v>
      </c>
      <c r="P62" s="188" t="s">
        <v>1754</v>
      </c>
      <c r="Q62" s="136" t="str">
        <f t="shared" si="1"/>
        <v>MI</v>
      </c>
      <c r="R62" s="158">
        <v>3</v>
      </c>
      <c r="S62" s="228">
        <v>0.05</v>
      </c>
      <c r="T62" s="158">
        <v>80</v>
      </c>
      <c r="U62" s="136">
        <v>100</v>
      </c>
      <c r="V62" s="136">
        <v>85</v>
      </c>
      <c r="W62" s="136">
        <v>90</v>
      </c>
      <c r="X62" s="136">
        <v>95</v>
      </c>
      <c r="Y62" s="136">
        <v>100</v>
      </c>
      <c r="Z62" s="334"/>
      <c r="AA62" s="331"/>
      <c r="AB62" s="334"/>
      <c r="AC62" s="331"/>
      <c r="AD62" s="331"/>
      <c r="AE62" s="331"/>
      <c r="AF62" s="331"/>
      <c r="AG62" s="237"/>
      <c r="AH62" s="237"/>
      <c r="AI62" s="325"/>
      <c r="AJ62" s="238"/>
      <c r="AK62" s="325"/>
      <c r="AL62" s="238"/>
      <c r="AM62" s="238"/>
      <c r="AN62" s="238"/>
      <c r="AO62" s="238"/>
      <c r="AP62" s="233"/>
      <c r="AQ62" s="233"/>
      <c r="AR62" s="325"/>
      <c r="AS62" s="238"/>
      <c r="AT62" s="325"/>
      <c r="AU62" s="238"/>
      <c r="AV62" s="238"/>
      <c r="AW62" s="238"/>
      <c r="AX62" s="238"/>
      <c r="AY62" s="237"/>
      <c r="AZ62" s="237"/>
      <c r="BA62" s="325"/>
      <c r="BB62" s="238"/>
      <c r="BC62" s="325"/>
      <c r="BD62" s="331"/>
      <c r="BE62" s="331"/>
      <c r="BF62" s="331"/>
      <c r="BG62" s="331"/>
      <c r="BH62" s="330"/>
      <c r="BI62" s="330"/>
      <c r="BJ62" s="325"/>
      <c r="BK62" s="238"/>
      <c r="BL62" s="325"/>
      <c r="BM62" s="238"/>
      <c r="BN62" s="325"/>
      <c r="BO62" s="238"/>
      <c r="BP62" s="325"/>
      <c r="BQ62" s="330"/>
      <c r="BR62" s="330"/>
      <c r="BS62" s="249"/>
    </row>
    <row r="63" spans="1:71" ht="54" customHeight="1" x14ac:dyDescent="0.25">
      <c r="A63" s="357" t="s">
        <v>1516</v>
      </c>
      <c r="B63" s="240" t="s">
        <v>62</v>
      </c>
      <c r="C63" s="335">
        <v>75</v>
      </c>
      <c r="D63" s="287" t="s">
        <v>173</v>
      </c>
      <c r="E63" s="287" t="s">
        <v>174</v>
      </c>
      <c r="F63" s="243">
        <v>30</v>
      </c>
      <c r="G63" s="243">
        <v>70</v>
      </c>
      <c r="H63" s="243" t="s">
        <v>455</v>
      </c>
      <c r="I63" s="243">
        <v>40</v>
      </c>
      <c r="J63" s="243">
        <v>50</v>
      </c>
      <c r="K63" s="243">
        <v>60</v>
      </c>
      <c r="L63" s="243">
        <v>70</v>
      </c>
      <c r="M63" s="145">
        <v>223</v>
      </c>
      <c r="N63" s="137" t="s">
        <v>1042</v>
      </c>
      <c r="O63" s="137" t="s">
        <v>170</v>
      </c>
      <c r="P63" s="188" t="s">
        <v>1754</v>
      </c>
      <c r="Q63" s="158" t="str">
        <f t="shared" si="1"/>
        <v>MI</v>
      </c>
      <c r="R63" s="158" t="s">
        <v>904</v>
      </c>
      <c r="S63" s="230">
        <v>0.15</v>
      </c>
      <c r="T63" s="136">
        <v>80</v>
      </c>
      <c r="U63" s="158">
        <v>100</v>
      </c>
      <c r="V63" s="158">
        <v>85</v>
      </c>
      <c r="W63" s="158">
        <v>90</v>
      </c>
      <c r="X63" s="158">
        <v>95</v>
      </c>
      <c r="Y63" s="158">
        <v>100</v>
      </c>
      <c r="Z63" s="238">
        <v>438377</v>
      </c>
      <c r="AA63" s="238"/>
      <c r="AB63" s="238">
        <v>413275</v>
      </c>
      <c r="AC63" s="238"/>
      <c r="AD63" s="238"/>
      <c r="AE63" s="238"/>
      <c r="AF63" s="238">
        <v>25102</v>
      </c>
      <c r="AG63" s="237"/>
      <c r="AH63" s="237"/>
      <c r="AI63" s="238">
        <v>104784</v>
      </c>
      <c r="AJ63" s="238"/>
      <c r="AK63" s="238">
        <v>98784</v>
      </c>
      <c r="AL63" s="238"/>
      <c r="AM63" s="238"/>
      <c r="AN63" s="238"/>
      <c r="AO63" s="238">
        <v>6000</v>
      </c>
      <c r="AP63" s="237"/>
      <c r="AQ63" s="237"/>
      <c r="AR63" s="238">
        <v>107927</v>
      </c>
      <c r="AS63" s="238"/>
      <c r="AT63" s="238">
        <v>101747</v>
      </c>
      <c r="AU63" s="238"/>
      <c r="AV63" s="238"/>
      <c r="AW63" s="238"/>
      <c r="AX63" s="238">
        <v>6180</v>
      </c>
      <c r="AY63" s="237"/>
      <c r="AZ63" s="237"/>
      <c r="BA63" s="238">
        <v>111165</v>
      </c>
      <c r="BB63" s="238"/>
      <c r="BC63" s="238">
        <v>104800</v>
      </c>
      <c r="BD63" s="238"/>
      <c r="BE63" s="238"/>
      <c r="BF63" s="238"/>
      <c r="BG63" s="238">
        <v>6365</v>
      </c>
      <c r="BH63" s="237"/>
      <c r="BI63" s="237"/>
      <c r="BJ63" s="238">
        <v>114500</v>
      </c>
      <c r="BK63" s="238"/>
      <c r="BL63" s="323">
        <v>107944</v>
      </c>
      <c r="BM63" s="238"/>
      <c r="BN63" s="238"/>
      <c r="BO63" s="238"/>
      <c r="BP63" s="238">
        <v>6556</v>
      </c>
      <c r="BQ63" s="237"/>
      <c r="BR63" s="237"/>
      <c r="BS63" s="249"/>
    </row>
    <row r="64" spans="1:71" ht="35.25" customHeight="1" x14ac:dyDescent="0.25">
      <c r="A64" s="357"/>
      <c r="B64" s="240"/>
      <c r="C64" s="337"/>
      <c r="D64" s="310"/>
      <c r="E64" s="310"/>
      <c r="F64" s="244"/>
      <c r="G64" s="244"/>
      <c r="H64" s="244"/>
      <c r="I64" s="244"/>
      <c r="J64" s="244"/>
      <c r="K64" s="244"/>
      <c r="L64" s="244"/>
      <c r="M64" s="145">
        <v>224</v>
      </c>
      <c r="N64" s="137" t="s">
        <v>171</v>
      </c>
      <c r="O64" s="137" t="s">
        <v>1043</v>
      </c>
      <c r="P64" s="188" t="s">
        <v>1754</v>
      </c>
      <c r="Q64" s="158" t="s">
        <v>455</v>
      </c>
      <c r="R64" s="158" t="s">
        <v>904</v>
      </c>
      <c r="S64" s="228">
        <v>0.25</v>
      </c>
      <c r="T64" s="158">
        <v>1</v>
      </c>
      <c r="U64" s="158" t="s">
        <v>848</v>
      </c>
      <c r="V64" s="158" t="s">
        <v>849</v>
      </c>
      <c r="W64" s="158" t="s">
        <v>849</v>
      </c>
      <c r="X64" s="158" t="s">
        <v>849</v>
      </c>
      <c r="Y64" s="158" t="s">
        <v>848</v>
      </c>
      <c r="Z64" s="238"/>
      <c r="AA64" s="238"/>
      <c r="AB64" s="238"/>
      <c r="AC64" s="238"/>
      <c r="AD64" s="238"/>
      <c r="AE64" s="238"/>
      <c r="AF64" s="238"/>
      <c r="AG64" s="237"/>
      <c r="AH64" s="237"/>
      <c r="AI64" s="238"/>
      <c r="AJ64" s="238"/>
      <c r="AK64" s="238"/>
      <c r="AL64" s="238"/>
      <c r="AM64" s="238"/>
      <c r="AN64" s="238"/>
      <c r="AO64" s="238"/>
      <c r="AP64" s="237"/>
      <c r="AQ64" s="237"/>
      <c r="AR64" s="238"/>
      <c r="AS64" s="238"/>
      <c r="AT64" s="238"/>
      <c r="AU64" s="238"/>
      <c r="AV64" s="238"/>
      <c r="AW64" s="238"/>
      <c r="AX64" s="238"/>
      <c r="AY64" s="237"/>
      <c r="AZ64" s="237"/>
      <c r="BA64" s="238"/>
      <c r="BB64" s="238"/>
      <c r="BC64" s="238"/>
      <c r="BD64" s="238"/>
      <c r="BE64" s="238"/>
      <c r="BF64" s="238"/>
      <c r="BG64" s="238"/>
      <c r="BH64" s="237"/>
      <c r="BI64" s="237"/>
      <c r="BJ64" s="238"/>
      <c r="BK64" s="238"/>
      <c r="BL64" s="324"/>
      <c r="BM64" s="238"/>
      <c r="BN64" s="238"/>
      <c r="BO64" s="238"/>
      <c r="BP64" s="238"/>
      <c r="BQ64" s="237"/>
      <c r="BR64" s="237"/>
      <c r="BS64" s="249"/>
    </row>
    <row r="65" spans="1:71" ht="49.5" customHeight="1" x14ac:dyDescent="0.25">
      <c r="A65" s="357"/>
      <c r="B65" s="240"/>
      <c r="C65" s="337"/>
      <c r="D65" s="310"/>
      <c r="E65" s="310"/>
      <c r="F65" s="244"/>
      <c r="G65" s="244"/>
      <c r="H65" s="244"/>
      <c r="I65" s="244"/>
      <c r="J65" s="244"/>
      <c r="K65" s="244"/>
      <c r="L65" s="244"/>
      <c r="M65" s="145">
        <v>225</v>
      </c>
      <c r="N65" s="359" t="s">
        <v>1044</v>
      </c>
      <c r="O65" s="137" t="s">
        <v>1045</v>
      </c>
      <c r="P65" s="188" t="s">
        <v>1754</v>
      </c>
      <c r="Q65" s="158" t="s">
        <v>455</v>
      </c>
      <c r="R65" s="158" t="s">
        <v>904</v>
      </c>
      <c r="S65" s="228">
        <v>0.15</v>
      </c>
      <c r="T65" s="158">
        <v>35</v>
      </c>
      <c r="U65" s="158" t="s">
        <v>850</v>
      </c>
      <c r="V65" s="158" t="s">
        <v>851</v>
      </c>
      <c r="W65" s="158" t="s">
        <v>852</v>
      </c>
      <c r="X65" s="158" t="s">
        <v>853</v>
      </c>
      <c r="Y65" s="158" t="s">
        <v>854</v>
      </c>
      <c r="Z65" s="238"/>
      <c r="AA65" s="238"/>
      <c r="AB65" s="238"/>
      <c r="AC65" s="238"/>
      <c r="AD65" s="238"/>
      <c r="AE65" s="238"/>
      <c r="AF65" s="238"/>
      <c r="AG65" s="237"/>
      <c r="AH65" s="237"/>
      <c r="AI65" s="238"/>
      <c r="AJ65" s="238"/>
      <c r="AK65" s="238"/>
      <c r="AL65" s="238"/>
      <c r="AM65" s="238"/>
      <c r="AN65" s="238"/>
      <c r="AO65" s="238"/>
      <c r="AP65" s="237"/>
      <c r="AQ65" s="237"/>
      <c r="AR65" s="238"/>
      <c r="AS65" s="238"/>
      <c r="AT65" s="238"/>
      <c r="AU65" s="238"/>
      <c r="AV65" s="238"/>
      <c r="AW65" s="238"/>
      <c r="AX65" s="238"/>
      <c r="AY65" s="237"/>
      <c r="AZ65" s="237"/>
      <c r="BA65" s="238"/>
      <c r="BB65" s="238"/>
      <c r="BC65" s="238"/>
      <c r="BD65" s="238"/>
      <c r="BE65" s="238"/>
      <c r="BF65" s="238"/>
      <c r="BG65" s="238"/>
      <c r="BH65" s="237"/>
      <c r="BI65" s="237"/>
      <c r="BJ65" s="238"/>
      <c r="BK65" s="238"/>
      <c r="BL65" s="324"/>
      <c r="BM65" s="238"/>
      <c r="BN65" s="238"/>
      <c r="BO65" s="238"/>
      <c r="BP65" s="238"/>
      <c r="BQ65" s="237"/>
      <c r="BR65" s="237"/>
      <c r="BS65" s="249" t="s">
        <v>512</v>
      </c>
    </row>
    <row r="66" spans="1:71" ht="44.25" customHeight="1" x14ac:dyDescent="0.25">
      <c r="A66" s="357"/>
      <c r="B66" s="240"/>
      <c r="C66" s="337"/>
      <c r="D66" s="310"/>
      <c r="E66" s="310"/>
      <c r="F66" s="244"/>
      <c r="G66" s="244"/>
      <c r="H66" s="244"/>
      <c r="I66" s="244"/>
      <c r="J66" s="244"/>
      <c r="K66" s="244"/>
      <c r="L66" s="244"/>
      <c r="M66" s="145">
        <v>226</v>
      </c>
      <c r="N66" s="367"/>
      <c r="O66" s="137" t="s">
        <v>172</v>
      </c>
      <c r="P66" s="188" t="s">
        <v>1754</v>
      </c>
      <c r="Q66" s="158" t="s">
        <v>455</v>
      </c>
      <c r="R66" s="158" t="s">
        <v>904</v>
      </c>
      <c r="S66" s="228">
        <v>0.25</v>
      </c>
      <c r="T66" s="158">
        <v>2</v>
      </c>
      <c r="U66" s="158" t="s">
        <v>827</v>
      </c>
      <c r="V66" s="158">
        <v>2</v>
      </c>
      <c r="W66" s="158">
        <v>2</v>
      </c>
      <c r="X66" s="158">
        <v>2</v>
      </c>
      <c r="Y66" s="158" t="s">
        <v>827</v>
      </c>
      <c r="Z66" s="238"/>
      <c r="AA66" s="238"/>
      <c r="AB66" s="238"/>
      <c r="AC66" s="238"/>
      <c r="AD66" s="238"/>
      <c r="AE66" s="238"/>
      <c r="AF66" s="238"/>
      <c r="AG66" s="237"/>
      <c r="AH66" s="237"/>
      <c r="AI66" s="238"/>
      <c r="AJ66" s="238"/>
      <c r="AK66" s="238"/>
      <c r="AL66" s="238"/>
      <c r="AM66" s="238"/>
      <c r="AN66" s="238"/>
      <c r="AO66" s="238"/>
      <c r="AP66" s="237"/>
      <c r="AQ66" s="237"/>
      <c r="AR66" s="238"/>
      <c r="AS66" s="238"/>
      <c r="AT66" s="238"/>
      <c r="AU66" s="238"/>
      <c r="AV66" s="238"/>
      <c r="AW66" s="238"/>
      <c r="AX66" s="238"/>
      <c r="AY66" s="237"/>
      <c r="AZ66" s="237"/>
      <c r="BA66" s="238"/>
      <c r="BB66" s="238"/>
      <c r="BC66" s="238"/>
      <c r="BD66" s="238"/>
      <c r="BE66" s="238"/>
      <c r="BF66" s="238"/>
      <c r="BG66" s="238"/>
      <c r="BH66" s="237"/>
      <c r="BI66" s="237"/>
      <c r="BJ66" s="238"/>
      <c r="BK66" s="238"/>
      <c r="BL66" s="324"/>
      <c r="BM66" s="238"/>
      <c r="BN66" s="238"/>
      <c r="BO66" s="238"/>
      <c r="BP66" s="238"/>
      <c r="BQ66" s="237"/>
      <c r="BR66" s="237"/>
      <c r="BS66" s="249"/>
    </row>
    <row r="67" spans="1:71" ht="48" x14ac:dyDescent="0.25">
      <c r="A67" s="357"/>
      <c r="B67" s="240"/>
      <c r="C67" s="336"/>
      <c r="D67" s="310"/>
      <c r="E67" s="310"/>
      <c r="F67" s="244"/>
      <c r="G67" s="244"/>
      <c r="H67" s="244"/>
      <c r="I67" s="244"/>
      <c r="J67" s="244"/>
      <c r="K67" s="244"/>
      <c r="L67" s="244"/>
      <c r="M67" s="145">
        <v>227</v>
      </c>
      <c r="N67" s="156" t="s">
        <v>176</v>
      </c>
      <c r="O67" s="137" t="s">
        <v>175</v>
      </c>
      <c r="P67" s="188" t="s">
        <v>1754</v>
      </c>
      <c r="Q67" s="158" t="s">
        <v>455</v>
      </c>
      <c r="R67" s="158" t="s">
        <v>904</v>
      </c>
      <c r="S67" s="228">
        <v>0.35</v>
      </c>
      <c r="T67" s="158">
        <v>25</v>
      </c>
      <c r="U67" s="158" t="s">
        <v>855</v>
      </c>
      <c r="V67" s="158" t="s">
        <v>856</v>
      </c>
      <c r="W67" s="158" t="s">
        <v>857</v>
      </c>
      <c r="X67" s="158" t="s">
        <v>858</v>
      </c>
      <c r="Y67" s="158" t="s">
        <v>859</v>
      </c>
      <c r="Z67" s="238"/>
      <c r="AA67" s="238"/>
      <c r="AB67" s="238"/>
      <c r="AC67" s="238"/>
      <c r="AD67" s="238"/>
      <c r="AE67" s="238"/>
      <c r="AF67" s="238"/>
      <c r="AG67" s="237"/>
      <c r="AH67" s="237"/>
      <c r="AI67" s="238"/>
      <c r="AJ67" s="238"/>
      <c r="AK67" s="238"/>
      <c r="AL67" s="238"/>
      <c r="AM67" s="238"/>
      <c r="AN67" s="238"/>
      <c r="AO67" s="238"/>
      <c r="AP67" s="237"/>
      <c r="AQ67" s="237"/>
      <c r="AR67" s="238"/>
      <c r="AS67" s="238"/>
      <c r="AT67" s="238"/>
      <c r="AU67" s="238"/>
      <c r="AV67" s="238"/>
      <c r="AW67" s="238"/>
      <c r="AX67" s="238"/>
      <c r="AY67" s="237"/>
      <c r="AZ67" s="237"/>
      <c r="BA67" s="238"/>
      <c r="BB67" s="238"/>
      <c r="BC67" s="238"/>
      <c r="BD67" s="238"/>
      <c r="BE67" s="238"/>
      <c r="BF67" s="238"/>
      <c r="BG67" s="238"/>
      <c r="BH67" s="237"/>
      <c r="BI67" s="237"/>
      <c r="BJ67" s="238"/>
      <c r="BK67" s="238"/>
      <c r="BL67" s="325"/>
      <c r="BM67" s="238"/>
      <c r="BN67" s="238"/>
      <c r="BO67" s="238"/>
      <c r="BP67" s="238"/>
      <c r="BQ67" s="237"/>
      <c r="BR67" s="237"/>
      <c r="BS67" s="249"/>
    </row>
    <row r="68" spans="1:71" ht="48" customHeight="1" x14ac:dyDescent="0.25">
      <c r="A68" s="357" t="s">
        <v>1517</v>
      </c>
      <c r="B68" s="240" t="s">
        <v>1046</v>
      </c>
      <c r="C68" s="335">
        <v>76</v>
      </c>
      <c r="D68" s="240" t="s">
        <v>1047</v>
      </c>
      <c r="E68" s="240" t="s">
        <v>210</v>
      </c>
      <c r="F68" s="350">
        <v>0</v>
      </c>
      <c r="G68" s="350">
        <v>100</v>
      </c>
      <c r="H68" s="350" t="s">
        <v>455</v>
      </c>
      <c r="I68" s="350">
        <v>25</v>
      </c>
      <c r="J68" s="350">
        <v>50</v>
      </c>
      <c r="K68" s="350">
        <v>75</v>
      </c>
      <c r="L68" s="350">
        <v>100</v>
      </c>
      <c r="M68" s="145">
        <v>228</v>
      </c>
      <c r="N68" s="240" t="s">
        <v>1048</v>
      </c>
      <c r="O68" s="137" t="s">
        <v>1049</v>
      </c>
      <c r="P68" s="188" t="s">
        <v>1754</v>
      </c>
      <c r="Q68" s="158" t="str">
        <f t="shared" ref="Q68:Q127" si="2">IF((T68-U68)=0,"MM",IF((T68-U68)&gt;0,"MR","MI"))</f>
        <v>MM</v>
      </c>
      <c r="R68" s="158" t="s">
        <v>905</v>
      </c>
      <c r="S68" s="228">
        <v>0.05</v>
      </c>
      <c r="T68" s="158">
        <v>65</v>
      </c>
      <c r="U68" s="158">
        <v>65</v>
      </c>
      <c r="V68" s="158">
        <v>65</v>
      </c>
      <c r="W68" s="158">
        <v>65</v>
      </c>
      <c r="X68" s="158">
        <v>65</v>
      </c>
      <c r="Y68" s="158">
        <v>65</v>
      </c>
      <c r="Z68" s="238">
        <v>632541</v>
      </c>
      <c r="AA68" s="238"/>
      <c r="AB68" s="238">
        <v>448702</v>
      </c>
      <c r="AC68" s="238"/>
      <c r="AD68" s="238"/>
      <c r="AE68" s="238"/>
      <c r="AF68" s="238">
        <v>183840</v>
      </c>
      <c r="AG68" s="237"/>
      <c r="AH68" s="237"/>
      <c r="AI68" s="238">
        <v>151195</v>
      </c>
      <c r="AJ68" s="238"/>
      <c r="AK68" s="238">
        <v>107252</v>
      </c>
      <c r="AL68" s="238"/>
      <c r="AM68" s="238"/>
      <c r="AN68" s="238"/>
      <c r="AO68" s="238">
        <v>43943</v>
      </c>
      <c r="AP68" s="237"/>
      <c r="AQ68" s="237"/>
      <c r="AR68" s="323">
        <v>155730</v>
      </c>
      <c r="AS68" s="238"/>
      <c r="AT68" s="238">
        <v>110469</v>
      </c>
      <c r="AU68" s="238"/>
      <c r="AV68" s="238"/>
      <c r="AW68" s="238"/>
      <c r="AX68" s="238">
        <v>45261</v>
      </c>
      <c r="AY68" s="237"/>
      <c r="AZ68" s="237"/>
      <c r="BA68" s="238">
        <v>160402</v>
      </c>
      <c r="BB68" s="238"/>
      <c r="BC68" s="238">
        <v>113783</v>
      </c>
      <c r="BD68" s="238"/>
      <c r="BE68" s="238"/>
      <c r="BF68" s="238"/>
      <c r="BG68" s="238">
        <v>46619</v>
      </c>
      <c r="BH68" s="237"/>
      <c r="BI68" s="237"/>
      <c r="BJ68" s="238">
        <v>165214</v>
      </c>
      <c r="BK68" s="238"/>
      <c r="BL68" s="238">
        <v>117197</v>
      </c>
      <c r="BM68" s="238"/>
      <c r="BN68" s="238"/>
      <c r="BO68" s="238"/>
      <c r="BP68" s="238">
        <v>48017</v>
      </c>
      <c r="BQ68" s="237"/>
      <c r="BR68" s="237"/>
      <c r="BS68" s="249" t="s">
        <v>512</v>
      </c>
    </row>
    <row r="69" spans="1:71" ht="36" x14ac:dyDescent="0.25">
      <c r="A69" s="357"/>
      <c r="B69" s="240"/>
      <c r="C69" s="337"/>
      <c r="D69" s="240"/>
      <c r="E69" s="240"/>
      <c r="F69" s="350"/>
      <c r="G69" s="350"/>
      <c r="H69" s="350"/>
      <c r="I69" s="350"/>
      <c r="J69" s="350"/>
      <c r="K69" s="350"/>
      <c r="L69" s="350"/>
      <c r="M69" s="145">
        <v>229</v>
      </c>
      <c r="N69" s="240"/>
      <c r="O69" s="137" t="s">
        <v>1082</v>
      </c>
      <c r="P69" s="188" t="s">
        <v>1754</v>
      </c>
      <c r="Q69" s="158" t="str">
        <f t="shared" si="2"/>
        <v>MM</v>
      </c>
      <c r="R69" s="158" t="s">
        <v>905</v>
      </c>
      <c r="S69" s="228">
        <v>0.15</v>
      </c>
      <c r="T69" s="158">
        <v>100</v>
      </c>
      <c r="U69" s="158">
        <v>100</v>
      </c>
      <c r="V69" s="158">
        <v>100</v>
      </c>
      <c r="W69" s="158">
        <v>100</v>
      </c>
      <c r="X69" s="158">
        <v>100</v>
      </c>
      <c r="Y69" s="158">
        <v>100</v>
      </c>
      <c r="Z69" s="238"/>
      <c r="AA69" s="238"/>
      <c r="AB69" s="238"/>
      <c r="AC69" s="238"/>
      <c r="AD69" s="238"/>
      <c r="AE69" s="238"/>
      <c r="AF69" s="238"/>
      <c r="AG69" s="237"/>
      <c r="AH69" s="237"/>
      <c r="AI69" s="238"/>
      <c r="AJ69" s="238"/>
      <c r="AK69" s="238"/>
      <c r="AL69" s="238"/>
      <c r="AM69" s="238"/>
      <c r="AN69" s="238"/>
      <c r="AO69" s="238"/>
      <c r="AP69" s="237"/>
      <c r="AQ69" s="237"/>
      <c r="AR69" s="324"/>
      <c r="AS69" s="238"/>
      <c r="AT69" s="238"/>
      <c r="AU69" s="238"/>
      <c r="AV69" s="238"/>
      <c r="AW69" s="238"/>
      <c r="AX69" s="238"/>
      <c r="AY69" s="237"/>
      <c r="AZ69" s="237"/>
      <c r="BA69" s="238"/>
      <c r="BB69" s="238"/>
      <c r="BC69" s="238"/>
      <c r="BD69" s="238"/>
      <c r="BE69" s="238"/>
      <c r="BF69" s="238"/>
      <c r="BG69" s="238"/>
      <c r="BH69" s="237"/>
      <c r="BI69" s="237"/>
      <c r="BJ69" s="238"/>
      <c r="BK69" s="238"/>
      <c r="BL69" s="238"/>
      <c r="BM69" s="238"/>
      <c r="BN69" s="238"/>
      <c r="BO69" s="238"/>
      <c r="BP69" s="238"/>
      <c r="BQ69" s="237"/>
      <c r="BR69" s="237"/>
      <c r="BS69" s="249"/>
    </row>
    <row r="70" spans="1:71" ht="67.5" customHeight="1" x14ac:dyDescent="0.25">
      <c r="A70" s="357"/>
      <c r="B70" s="240"/>
      <c r="C70" s="337"/>
      <c r="D70" s="240"/>
      <c r="E70" s="240"/>
      <c r="F70" s="350"/>
      <c r="G70" s="350"/>
      <c r="H70" s="350"/>
      <c r="I70" s="350"/>
      <c r="J70" s="350"/>
      <c r="K70" s="350"/>
      <c r="L70" s="350"/>
      <c r="M70" s="145">
        <v>230</v>
      </c>
      <c r="N70" s="240"/>
      <c r="O70" s="137" t="s">
        <v>805</v>
      </c>
      <c r="P70" s="188" t="s">
        <v>1754</v>
      </c>
      <c r="Q70" s="158" t="s">
        <v>455</v>
      </c>
      <c r="R70" s="158" t="s">
        <v>905</v>
      </c>
      <c r="S70" s="228">
        <v>0.05</v>
      </c>
      <c r="T70" s="158">
        <v>3</v>
      </c>
      <c r="U70" s="158" t="s">
        <v>860</v>
      </c>
      <c r="V70" s="158" t="s">
        <v>861</v>
      </c>
      <c r="W70" s="158" t="s">
        <v>862</v>
      </c>
      <c r="X70" s="158" t="s">
        <v>863</v>
      </c>
      <c r="Y70" s="158" t="s">
        <v>864</v>
      </c>
      <c r="Z70" s="238"/>
      <c r="AA70" s="238"/>
      <c r="AB70" s="238"/>
      <c r="AC70" s="238"/>
      <c r="AD70" s="238"/>
      <c r="AE70" s="238"/>
      <c r="AF70" s="238"/>
      <c r="AG70" s="237"/>
      <c r="AH70" s="237"/>
      <c r="AI70" s="238"/>
      <c r="AJ70" s="238"/>
      <c r="AK70" s="238"/>
      <c r="AL70" s="238"/>
      <c r="AM70" s="238"/>
      <c r="AN70" s="238"/>
      <c r="AO70" s="238"/>
      <c r="AP70" s="237"/>
      <c r="AQ70" s="237"/>
      <c r="AR70" s="324"/>
      <c r="AS70" s="238"/>
      <c r="AT70" s="238"/>
      <c r="AU70" s="238"/>
      <c r="AV70" s="238"/>
      <c r="AW70" s="238"/>
      <c r="AX70" s="238"/>
      <c r="AY70" s="237"/>
      <c r="AZ70" s="237"/>
      <c r="BA70" s="238"/>
      <c r="BB70" s="238"/>
      <c r="BC70" s="238"/>
      <c r="BD70" s="238"/>
      <c r="BE70" s="238"/>
      <c r="BF70" s="238"/>
      <c r="BG70" s="238"/>
      <c r="BH70" s="237"/>
      <c r="BI70" s="237"/>
      <c r="BJ70" s="238"/>
      <c r="BK70" s="238"/>
      <c r="BL70" s="238"/>
      <c r="BM70" s="238"/>
      <c r="BN70" s="238"/>
      <c r="BO70" s="238"/>
      <c r="BP70" s="238"/>
      <c r="BQ70" s="237"/>
      <c r="BR70" s="237"/>
      <c r="BS70" s="249" t="s">
        <v>512</v>
      </c>
    </row>
    <row r="71" spans="1:71" ht="42.75" customHeight="1" x14ac:dyDescent="0.25">
      <c r="A71" s="357"/>
      <c r="B71" s="240"/>
      <c r="C71" s="337"/>
      <c r="D71" s="240"/>
      <c r="E71" s="240"/>
      <c r="F71" s="350"/>
      <c r="G71" s="350"/>
      <c r="H71" s="350"/>
      <c r="I71" s="350"/>
      <c r="J71" s="350"/>
      <c r="K71" s="350"/>
      <c r="L71" s="350"/>
      <c r="M71" s="145">
        <v>231</v>
      </c>
      <c r="N71" s="338" t="s">
        <v>1050</v>
      </c>
      <c r="O71" s="137" t="s">
        <v>1051</v>
      </c>
      <c r="P71" s="188" t="s">
        <v>1754</v>
      </c>
      <c r="Q71" s="158" t="str">
        <f t="shared" si="2"/>
        <v>MM</v>
      </c>
      <c r="R71" s="158" t="s">
        <v>905</v>
      </c>
      <c r="S71" s="228">
        <v>0.05</v>
      </c>
      <c r="T71" s="158">
        <v>64</v>
      </c>
      <c r="U71" s="158">
        <v>64</v>
      </c>
      <c r="V71" s="158">
        <v>64</v>
      </c>
      <c r="W71" s="158">
        <v>64</v>
      </c>
      <c r="X71" s="158">
        <v>64</v>
      </c>
      <c r="Y71" s="158">
        <v>64</v>
      </c>
      <c r="Z71" s="238"/>
      <c r="AA71" s="238"/>
      <c r="AB71" s="238"/>
      <c r="AC71" s="238"/>
      <c r="AD71" s="238"/>
      <c r="AE71" s="238"/>
      <c r="AF71" s="238"/>
      <c r="AG71" s="237"/>
      <c r="AH71" s="237"/>
      <c r="AI71" s="238"/>
      <c r="AJ71" s="238"/>
      <c r="AK71" s="238"/>
      <c r="AL71" s="238"/>
      <c r="AM71" s="238"/>
      <c r="AN71" s="238"/>
      <c r="AO71" s="238"/>
      <c r="AP71" s="237"/>
      <c r="AQ71" s="237"/>
      <c r="AR71" s="324"/>
      <c r="AS71" s="238"/>
      <c r="AT71" s="238"/>
      <c r="AU71" s="238"/>
      <c r="AV71" s="238"/>
      <c r="AW71" s="238"/>
      <c r="AX71" s="238"/>
      <c r="AY71" s="237"/>
      <c r="AZ71" s="237"/>
      <c r="BA71" s="238"/>
      <c r="BB71" s="238"/>
      <c r="BC71" s="238"/>
      <c r="BD71" s="238"/>
      <c r="BE71" s="238"/>
      <c r="BF71" s="238"/>
      <c r="BG71" s="238"/>
      <c r="BH71" s="237"/>
      <c r="BI71" s="237"/>
      <c r="BJ71" s="238"/>
      <c r="BK71" s="238"/>
      <c r="BL71" s="238"/>
      <c r="BM71" s="238"/>
      <c r="BN71" s="238"/>
      <c r="BO71" s="238"/>
      <c r="BP71" s="238"/>
      <c r="BQ71" s="237"/>
      <c r="BR71" s="237"/>
      <c r="BS71" s="249"/>
    </row>
    <row r="72" spans="1:71" ht="48" x14ac:dyDescent="0.25">
      <c r="A72" s="357"/>
      <c r="B72" s="240"/>
      <c r="C72" s="337"/>
      <c r="D72" s="240"/>
      <c r="E72" s="240"/>
      <c r="F72" s="350"/>
      <c r="G72" s="350"/>
      <c r="H72" s="350"/>
      <c r="I72" s="350"/>
      <c r="J72" s="350"/>
      <c r="K72" s="350"/>
      <c r="L72" s="350"/>
      <c r="M72" s="145">
        <v>232</v>
      </c>
      <c r="N72" s="338"/>
      <c r="O72" s="137" t="s">
        <v>806</v>
      </c>
      <c r="P72" s="188" t="s">
        <v>1754</v>
      </c>
      <c r="Q72" s="158" t="str">
        <f t="shared" si="2"/>
        <v>MM</v>
      </c>
      <c r="R72" s="158" t="s">
        <v>905</v>
      </c>
      <c r="S72" s="228">
        <v>0.05</v>
      </c>
      <c r="T72" s="158">
        <v>64</v>
      </c>
      <c r="U72" s="158">
        <v>64</v>
      </c>
      <c r="V72" s="158">
        <v>64</v>
      </c>
      <c r="W72" s="158">
        <v>64</v>
      </c>
      <c r="X72" s="158">
        <v>64</v>
      </c>
      <c r="Y72" s="158">
        <v>64</v>
      </c>
      <c r="Z72" s="238"/>
      <c r="AA72" s="238"/>
      <c r="AB72" s="238"/>
      <c r="AC72" s="238"/>
      <c r="AD72" s="238"/>
      <c r="AE72" s="238"/>
      <c r="AF72" s="238"/>
      <c r="AG72" s="237"/>
      <c r="AH72" s="237"/>
      <c r="AI72" s="238"/>
      <c r="AJ72" s="238"/>
      <c r="AK72" s="238"/>
      <c r="AL72" s="238"/>
      <c r="AM72" s="238"/>
      <c r="AN72" s="238"/>
      <c r="AO72" s="238"/>
      <c r="AP72" s="237"/>
      <c r="AQ72" s="237"/>
      <c r="AR72" s="324"/>
      <c r="AS72" s="238"/>
      <c r="AT72" s="238"/>
      <c r="AU72" s="238"/>
      <c r="AV72" s="238"/>
      <c r="AW72" s="238"/>
      <c r="AX72" s="238"/>
      <c r="AY72" s="237"/>
      <c r="AZ72" s="237"/>
      <c r="BA72" s="238"/>
      <c r="BB72" s="238"/>
      <c r="BC72" s="238"/>
      <c r="BD72" s="238"/>
      <c r="BE72" s="238"/>
      <c r="BF72" s="238"/>
      <c r="BG72" s="238"/>
      <c r="BH72" s="237"/>
      <c r="BI72" s="237"/>
      <c r="BJ72" s="238"/>
      <c r="BK72" s="238"/>
      <c r="BL72" s="238"/>
      <c r="BM72" s="238"/>
      <c r="BN72" s="238"/>
      <c r="BO72" s="238"/>
      <c r="BP72" s="238"/>
      <c r="BQ72" s="237"/>
      <c r="BR72" s="237"/>
      <c r="BS72" s="249"/>
    </row>
    <row r="73" spans="1:71" ht="48" customHeight="1" x14ac:dyDescent="0.25">
      <c r="A73" s="357"/>
      <c r="B73" s="240"/>
      <c r="C73" s="337"/>
      <c r="D73" s="240"/>
      <c r="E73" s="240"/>
      <c r="F73" s="350"/>
      <c r="G73" s="350"/>
      <c r="H73" s="350"/>
      <c r="I73" s="350"/>
      <c r="J73" s="350"/>
      <c r="K73" s="350"/>
      <c r="L73" s="350"/>
      <c r="M73" s="145">
        <v>233</v>
      </c>
      <c r="N73" s="338"/>
      <c r="O73" s="137" t="s">
        <v>207</v>
      </c>
      <c r="P73" s="188" t="s">
        <v>1754</v>
      </c>
      <c r="Q73" s="158" t="str">
        <f t="shared" si="2"/>
        <v>MM</v>
      </c>
      <c r="R73" s="158" t="s">
        <v>905</v>
      </c>
      <c r="S73" s="228">
        <v>0.35</v>
      </c>
      <c r="T73" s="158">
        <v>100</v>
      </c>
      <c r="U73" s="158">
        <v>100</v>
      </c>
      <c r="V73" s="158">
        <v>100</v>
      </c>
      <c r="W73" s="158">
        <v>100</v>
      </c>
      <c r="X73" s="158">
        <v>100</v>
      </c>
      <c r="Y73" s="158">
        <v>100</v>
      </c>
      <c r="Z73" s="238"/>
      <c r="AA73" s="238"/>
      <c r="AB73" s="238"/>
      <c r="AC73" s="238"/>
      <c r="AD73" s="238"/>
      <c r="AE73" s="238"/>
      <c r="AF73" s="238"/>
      <c r="AG73" s="237"/>
      <c r="AH73" s="237"/>
      <c r="AI73" s="238"/>
      <c r="AJ73" s="238"/>
      <c r="AK73" s="238"/>
      <c r="AL73" s="238"/>
      <c r="AM73" s="238"/>
      <c r="AN73" s="238"/>
      <c r="AO73" s="238"/>
      <c r="AP73" s="237"/>
      <c r="AQ73" s="237"/>
      <c r="AR73" s="324"/>
      <c r="AS73" s="238"/>
      <c r="AT73" s="238"/>
      <c r="AU73" s="238"/>
      <c r="AV73" s="238"/>
      <c r="AW73" s="238"/>
      <c r="AX73" s="238"/>
      <c r="AY73" s="237"/>
      <c r="AZ73" s="237"/>
      <c r="BA73" s="238"/>
      <c r="BB73" s="238"/>
      <c r="BC73" s="238"/>
      <c r="BD73" s="238"/>
      <c r="BE73" s="238"/>
      <c r="BF73" s="238"/>
      <c r="BG73" s="238"/>
      <c r="BH73" s="237"/>
      <c r="BI73" s="237"/>
      <c r="BJ73" s="238"/>
      <c r="BK73" s="238"/>
      <c r="BL73" s="238"/>
      <c r="BM73" s="238"/>
      <c r="BN73" s="238"/>
      <c r="BO73" s="238"/>
      <c r="BP73" s="238"/>
      <c r="BQ73" s="237"/>
      <c r="BR73" s="237"/>
      <c r="BS73" s="249"/>
    </row>
    <row r="74" spans="1:71" ht="36" x14ac:dyDescent="0.25">
      <c r="A74" s="357"/>
      <c r="B74" s="240"/>
      <c r="C74" s="337"/>
      <c r="D74" s="240"/>
      <c r="E74" s="240"/>
      <c r="F74" s="350"/>
      <c r="G74" s="350"/>
      <c r="H74" s="350"/>
      <c r="I74" s="350"/>
      <c r="J74" s="350"/>
      <c r="K74" s="350"/>
      <c r="L74" s="350"/>
      <c r="M74" s="145">
        <v>234</v>
      </c>
      <c r="N74" s="338"/>
      <c r="O74" s="137" t="s">
        <v>63</v>
      </c>
      <c r="P74" s="188" t="s">
        <v>1754</v>
      </c>
      <c r="Q74" s="158" t="str">
        <f t="shared" si="2"/>
        <v>MM</v>
      </c>
      <c r="R74" s="158" t="s">
        <v>482</v>
      </c>
      <c r="S74" s="228">
        <v>0.05</v>
      </c>
      <c r="T74" s="158">
        <v>100</v>
      </c>
      <c r="U74" s="158">
        <v>100</v>
      </c>
      <c r="V74" s="158">
        <v>100</v>
      </c>
      <c r="W74" s="158">
        <v>100</v>
      </c>
      <c r="X74" s="158">
        <v>100</v>
      </c>
      <c r="Y74" s="158">
        <v>100</v>
      </c>
      <c r="Z74" s="238"/>
      <c r="AA74" s="238"/>
      <c r="AB74" s="238"/>
      <c r="AC74" s="238"/>
      <c r="AD74" s="238"/>
      <c r="AE74" s="238"/>
      <c r="AF74" s="238"/>
      <c r="AG74" s="237"/>
      <c r="AH74" s="237"/>
      <c r="AI74" s="238"/>
      <c r="AJ74" s="238"/>
      <c r="AK74" s="238"/>
      <c r="AL74" s="238"/>
      <c r="AM74" s="238"/>
      <c r="AN74" s="238"/>
      <c r="AO74" s="238"/>
      <c r="AP74" s="237"/>
      <c r="AQ74" s="237"/>
      <c r="AR74" s="324"/>
      <c r="AS74" s="238"/>
      <c r="AT74" s="238"/>
      <c r="AU74" s="238"/>
      <c r="AV74" s="238"/>
      <c r="AW74" s="238"/>
      <c r="AX74" s="238"/>
      <c r="AY74" s="237"/>
      <c r="AZ74" s="237"/>
      <c r="BA74" s="238"/>
      <c r="BB74" s="238"/>
      <c r="BC74" s="238"/>
      <c r="BD74" s="238"/>
      <c r="BE74" s="238"/>
      <c r="BF74" s="238"/>
      <c r="BG74" s="238"/>
      <c r="BH74" s="237"/>
      <c r="BI74" s="237"/>
      <c r="BJ74" s="238"/>
      <c r="BK74" s="238"/>
      <c r="BL74" s="238"/>
      <c r="BM74" s="238"/>
      <c r="BN74" s="238"/>
      <c r="BO74" s="238"/>
      <c r="BP74" s="238"/>
      <c r="BQ74" s="237"/>
      <c r="BR74" s="237"/>
      <c r="BS74" s="249"/>
    </row>
    <row r="75" spans="1:71" ht="48" x14ac:dyDescent="0.25">
      <c r="A75" s="357"/>
      <c r="B75" s="240"/>
      <c r="C75" s="337"/>
      <c r="D75" s="240"/>
      <c r="E75" s="240"/>
      <c r="F75" s="350"/>
      <c r="G75" s="350"/>
      <c r="H75" s="350"/>
      <c r="I75" s="350"/>
      <c r="J75" s="350"/>
      <c r="K75" s="350"/>
      <c r="L75" s="350"/>
      <c r="M75" s="145">
        <v>235</v>
      </c>
      <c r="N75" s="338"/>
      <c r="O75" s="137" t="s">
        <v>1052</v>
      </c>
      <c r="P75" s="188" t="s">
        <v>1754</v>
      </c>
      <c r="Q75" s="158" t="str">
        <f t="shared" si="2"/>
        <v>MM</v>
      </c>
      <c r="R75" s="158" t="s">
        <v>482</v>
      </c>
      <c r="S75" s="228">
        <v>0.05</v>
      </c>
      <c r="T75" s="158">
        <v>100</v>
      </c>
      <c r="U75" s="158">
        <v>100</v>
      </c>
      <c r="V75" s="158">
        <v>100</v>
      </c>
      <c r="W75" s="158">
        <v>100</v>
      </c>
      <c r="X75" s="158">
        <v>100</v>
      </c>
      <c r="Y75" s="158">
        <v>100</v>
      </c>
      <c r="Z75" s="238"/>
      <c r="AA75" s="238"/>
      <c r="AB75" s="238"/>
      <c r="AC75" s="238"/>
      <c r="AD75" s="238"/>
      <c r="AE75" s="238"/>
      <c r="AF75" s="238"/>
      <c r="AG75" s="237"/>
      <c r="AH75" s="237"/>
      <c r="AI75" s="238"/>
      <c r="AJ75" s="238"/>
      <c r="AK75" s="238"/>
      <c r="AL75" s="238"/>
      <c r="AM75" s="238"/>
      <c r="AN75" s="238"/>
      <c r="AO75" s="238"/>
      <c r="AP75" s="237"/>
      <c r="AQ75" s="237"/>
      <c r="AR75" s="324"/>
      <c r="AS75" s="238"/>
      <c r="AT75" s="238"/>
      <c r="AU75" s="238"/>
      <c r="AV75" s="238"/>
      <c r="AW75" s="238"/>
      <c r="AX75" s="238"/>
      <c r="AY75" s="237"/>
      <c r="AZ75" s="237"/>
      <c r="BA75" s="238"/>
      <c r="BB75" s="238"/>
      <c r="BC75" s="238"/>
      <c r="BD75" s="238"/>
      <c r="BE75" s="238"/>
      <c r="BF75" s="238"/>
      <c r="BG75" s="238"/>
      <c r="BH75" s="237"/>
      <c r="BI75" s="237"/>
      <c r="BJ75" s="238"/>
      <c r="BK75" s="238"/>
      <c r="BL75" s="238"/>
      <c r="BM75" s="238"/>
      <c r="BN75" s="238"/>
      <c r="BO75" s="238"/>
      <c r="BP75" s="238"/>
      <c r="BQ75" s="237"/>
      <c r="BR75" s="237"/>
      <c r="BS75" s="249"/>
    </row>
    <row r="76" spans="1:71" ht="36" x14ac:dyDescent="0.25">
      <c r="A76" s="357"/>
      <c r="B76" s="240"/>
      <c r="C76" s="336"/>
      <c r="D76" s="240"/>
      <c r="E76" s="240"/>
      <c r="F76" s="350"/>
      <c r="G76" s="350"/>
      <c r="H76" s="350"/>
      <c r="I76" s="350"/>
      <c r="J76" s="350"/>
      <c r="K76" s="350"/>
      <c r="L76" s="350"/>
      <c r="M76" s="145">
        <v>236</v>
      </c>
      <c r="N76" s="338"/>
      <c r="O76" s="137" t="s">
        <v>1053</v>
      </c>
      <c r="P76" s="188" t="s">
        <v>1754</v>
      </c>
      <c r="Q76" s="158" t="str">
        <f t="shared" si="2"/>
        <v>MM</v>
      </c>
      <c r="R76" s="158" t="s">
        <v>482</v>
      </c>
      <c r="S76" s="228">
        <v>0.15</v>
      </c>
      <c r="T76" s="158">
        <v>1</v>
      </c>
      <c r="U76" s="158">
        <v>1</v>
      </c>
      <c r="V76" s="158">
        <v>1</v>
      </c>
      <c r="W76" s="158">
        <v>1</v>
      </c>
      <c r="X76" s="158">
        <v>1</v>
      </c>
      <c r="Y76" s="158">
        <v>1</v>
      </c>
      <c r="Z76" s="238"/>
      <c r="AA76" s="238"/>
      <c r="AB76" s="238"/>
      <c r="AC76" s="238"/>
      <c r="AD76" s="238"/>
      <c r="AE76" s="238"/>
      <c r="AF76" s="238"/>
      <c r="AG76" s="237"/>
      <c r="AH76" s="237"/>
      <c r="AI76" s="238"/>
      <c r="AJ76" s="238"/>
      <c r="AK76" s="238"/>
      <c r="AL76" s="238"/>
      <c r="AM76" s="238"/>
      <c r="AN76" s="238"/>
      <c r="AO76" s="238"/>
      <c r="AP76" s="237"/>
      <c r="AQ76" s="237"/>
      <c r="AR76" s="324"/>
      <c r="AS76" s="238"/>
      <c r="AT76" s="238"/>
      <c r="AU76" s="238"/>
      <c r="AV76" s="238"/>
      <c r="AW76" s="238"/>
      <c r="AX76" s="238"/>
      <c r="AY76" s="237"/>
      <c r="AZ76" s="237"/>
      <c r="BA76" s="238"/>
      <c r="BB76" s="238"/>
      <c r="BC76" s="238"/>
      <c r="BD76" s="238"/>
      <c r="BE76" s="238"/>
      <c r="BF76" s="238"/>
      <c r="BG76" s="238"/>
      <c r="BH76" s="237"/>
      <c r="BI76" s="237"/>
      <c r="BJ76" s="238"/>
      <c r="BK76" s="238"/>
      <c r="BL76" s="238"/>
      <c r="BM76" s="238"/>
      <c r="BN76" s="238"/>
      <c r="BO76" s="238"/>
      <c r="BP76" s="238"/>
      <c r="BQ76" s="237"/>
      <c r="BR76" s="237"/>
      <c r="BS76" s="249"/>
    </row>
    <row r="77" spans="1:71" ht="48" x14ac:dyDescent="0.25">
      <c r="A77" s="357"/>
      <c r="B77" s="240"/>
      <c r="C77" s="145">
        <v>77</v>
      </c>
      <c r="D77" s="137" t="s">
        <v>208</v>
      </c>
      <c r="E77" s="137" t="s">
        <v>64</v>
      </c>
      <c r="F77" s="124">
        <v>7.04</v>
      </c>
      <c r="G77" s="124">
        <v>7.04</v>
      </c>
      <c r="H77" s="124" t="s">
        <v>456</v>
      </c>
      <c r="I77" s="124">
        <v>7.04</v>
      </c>
      <c r="J77" s="124">
        <v>7.04</v>
      </c>
      <c r="K77" s="124">
        <v>7.04</v>
      </c>
      <c r="L77" s="124">
        <v>7.04</v>
      </c>
      <c r="M77" s="145">
        <v>237</v>
      </c>
      <c r="N77" s="137" t="s">
        <v>1054</v>
      </c>
      <c r="O77" s="137" t="s">
        <v>1055</v>
      </c>
      <c r="P77" s="188" t="s">
        <v>1754</v>
      </c>
      <c r="Q77" s="158" t="s">
        <v>455</v>
      </c>
      <c r="R77" s="158" t="s">
        <v>482</v>
      </c>
      <c r="S77" s="228">
        <v>0.05</v>
      </c>
      <c r="T77" s="158">
        <v>1</v>
      </c>
      <c r="U77" s="158" t="s">
        <v>865</v>
      </c>
      <c r="V77" s="158" t="s">
        <v>866</v>
      </c>
      <c r="W77" s="158" t="s">
        <v>867</v>
      </c>
      <c r="X77" s="158" t="s">
        <v>861</v>
      </c>
      <c r="Y77" s="158" t="s">
        <v>862</v>
      </c>
      <c r="Z77" s="238"/>
      <c r="AA77" s="238"/>
      <c r="AB77" s="238"/>
      <c r="AC77" s="238"/>
      <c r="AD77" s="238"/>
      <c r="AE77" s="238"/>
      <c r="AF77" s="238"/>
      <c r="AG77" s="237"/>
      <c r="AH77" s="237"/>
      <c r="AI77" s="238"/>
      <c r="AJ77" s="238"/>
      <c r="AK77" s="238"/>
      <c r="AL77" s="238"/>
      <c r="AM77" s="238"/>
      <c r="AN77" s="238"/>
      <c r="AO77" s="238"/>
      <c r="AP77" s="237"/>
      <c r="AQ77" s="237"/>
      <c r="AR77" s="324"/>
      <c r="AS77" s="238"/>
      <c r="AT77" s="238"/>
      <c r="AU77" s="238"/>
      <c r="AV77" s="238"/>
      <c r="AW77" s="238"/>
      <c r="AX77" s="238"/>
      <c r="AY77" s="237"/>
      <c r="AZ77" s="237"/>
      <c r="BA77" s="238"/>
      <c r="BB77" s="238"/>
      <c r="BC77" s="238"/>
      <c r="BD77" s="238"/>
      <c r="BE77" s="238"/>
      <c r="BF77" s="238"/>
      <c r="BG77" s="238"/>
      <c r="BH77" s="237"/>
      <c r="BI77" s="237"/>
      <c r="BJ77" s="238"/>
      <c r="BK77" s="238"/>
      <c r="BL77" s="238"/>
      <c r="BM77" s="238"/>
      <c r="BN77" s="238"/>
      <c r="BO77" s="238"/>
      <c r="BP77" s="238"/>
      <c r="BQ77" s="237"/>
      <c r="BR77" s="237"/>
      <c r="BS77" s="249"/>
    </row>
    <row r="78" spans="1:71" ht="36" customHeight="1" x14ac:dyDescent="0.25">
      <c r="A78" s="357"/>
      <c r="B78" s="240"/>
      <c r="C78" s="335">
        <v>78</v>
      </c>
      <c r="D78" s="287" t="s">
        <v>1056</v>
      </c>
      <c r="E78" s="287" t="s">
        <v>1057</v>
      </c>
      <c r="F78" s="353">
        <v>0.34</v>
      </c>
      <c r="G78" s="353">
        <v>0.4</v>
      </c>
      <c r="H78" s="353" t="s">
        <v>455</v>
      </c>
      <c r="I78" s="353">
        <v>0.34</v>
      </c>
      <c r="J78" s="353">
        <v>0.37</v>
      </c>
      <c r="K78" s="353">
        <v>0.39</v>
      </c>
      <c r="L78" s="353">
        <v>0.4</v>
      </c>
      <c r="M78" s="145">
        <v>238</v>
      </c>
      <c r="N78" s="338" t="s">
        <v>1058</v>
      </c>
      <c r="O78" s="137" t="s">
        <v>807</v>
      </c>
      <c r="P78" s="188" t="s">
        <v>1754</v>
      </c>
      <c r="Q78" s="158" t="s">
        <v>455</v>
      </c>
      <c r="R78" s="158" t="s">
        <v>482</v>
      </c>
      <c r="S78" s="228">
        <v>0.05</v>
      </c>
      <c r="T78" s="158">
        <v>20</v>
      </c>
      <c r="U78" s="158" t="s">
        <v>868</v>
      </c>
      <c r="V78" s="158">
        <v>20</v>
      </c>
      <c r="W78" s="158" t="s">
        <v>869</v>
      </c>
      <c r="X78" s="158" t="s">
        <v>870</v>
      </c>
      <c r="Y78" s="158" t="s">
        <v>871</v>
      </c>
      <c r="Z78" s="238"/>
      <c r="AA78" s="238"/>
      <c r="AB78" s="238"/>
      <c r="AC78" s="238"/>
      <c r="AD78" s="238"/>
      <c r="AE78" s="238"/>
      <c r="AF78" s="238"/>
      <c r="AG78" s="237"/>
      <c r="AH78" s="237"/>
      <c r="AI78" s="238"/>
      <c r="AJ78" s="238"/>
      <c r="AK78" s="238"/>
      <c r="AL78" s="238"/>
      <c r="AM78" s="238"/>
      <c r="AN78" s="238"/>
      <c r="AO78" s="238"/>
      <c r="AP78" s="237"/>
      <c r="AQ78" s="237"/>
      <c r="AR78" s="324"/>
      <c r="AS78" s="238"/>
      <c r="AT78" s="238"/>
      <c r="AU78" s="238"/>
      <c r="AV78" s="238"/>
      <c r="AW78" s="238"/>
      <c r="AX78" s="238"/>
      <c r="AY78" s="237"/>
      <c r="AZ78" s="237"/>
      <c r="BA78" s="238"/>
      <c r="BB78" s="238"/>
      <c r="BC78" s="238"/>
      <c r="BD78" s="238"/>
      <c r="BE78" s="238"/>
      <c r="BF78" s="238"/>
      <c r="BG78" s="238"/>
      <c r="BH78" s="237"/>
      <c r="BI78" s="237"/>
      <c r="BJ78" s="238"/>
      <c r="BK78" s="238"/>
      <c r="BL78" s="238"/>
      <c r="BM78" s="238"/>
      <c r="BN78" s="238"/>
      <c r="BO78" s="238"/>
      <c r="BP78" s="238"/>
      <c r="BQ78" s="237"/>
      <c r="BR78" s="237"/>
      <c r="BS78" s="249"/>
    </row>
    <row r="79" spans="1:71" ht="48" x14ac:dyDescent="0.25">
      <c r="A79" s="357"/>
      <c r="B79" s="240"/>
      <c r="C79" s="337"/>
      <c r="D79" s="310"/>
      <c r="E79" s="310"/>
      <c r="F79" s="354"/>
      <c r="G79" s="354"/>
      <c r="H79" s="354"/>
      <c r="I79" s="354"/>
      <c r="J79" s="354"/>
      <c r="K79" s="354"/>
      <c r="L79" s="354"/>
      <c r="M79" s="145">
        <v>239</v>
      </c>
      <c r="N79" s="338"/>
      <c r="O79" s="137" t="s">
        <v>808</v>
      </c>
      <c r="P79" s="188" t="s">
        <v>1754</v>
      </c>
      <c r="Q79" s="158" t="s">
        <v>455</v>
      </c>
      <c r="R79" s="158" t="s">
        <v>482</v>
      </c>
      <c r="S79" s="228">
        <v>0.05</v>
      </c>
      <c r="T79" s="158">
        <v>12</v>
      </c>
      <c r="U79" s="158" t="s">
        <v>872</v>
      </c>
      <c r="V79" s="158">
        <v>12</v>
      </c>
      <c r="W79" s="158" t="s">
        <v>873</v>
      </c>
      <c r="X79" s="158" t="s">
        <v>874</v>
      </c>
      <c r="Y79" s="158" t="s">
        <v>875</v>
      </c>
      <c r="Z79" s="238"/>
      <c r="AA79" s="238"/>
      <c r="AB79" s="238"/>
      <c r="AC79" s="238"/>
      <c r="AD79" s="238"/>
      <c r="AE79" s="238"/>
      <c r="AF79" s="238"/>
      <c r="AG79" s="237"/>
      <c r="AH79" s="237"/>
      <c r="AI79" s="238"/>
      <c r="AJ79" s="238"/>
      <c r="AK79" s="238"/>
      <c r="AL79" s="238"/>
      <c r="AM79" s="238"/>
      <c r="AN79" s="238"/>
      <c r="AO79" s="238"/>
      <c r="AP79" s="237"/>
      <c r="AQ79" s="237"/>
      <c r="AR79" s="324"/>
      <c r="AS79" s="238"/>
      <c r="AT79" s="238"/>
      <c r="AU79" s="238"/>
      <c r="AV79" s="238"/>
      <c r="AW79" s="238"/>
      <c r="AX79" s="238"/>
      <c r="AY79" s="237"/>
      <c r="AZ79" s="237"/>
      <c r="BA79" s="238"/>
      <c r="BB79" s="238"/>
      <c r="BC79" s="238"/>
      <c r="BD79" s="238"/>
      <c r="BE79" s="238"/>
      <c r="BF79" s="238"/>
      <c r="BG79" s="238"/>
      <c r="BH79" s="237"/>
      <c r="BI79" s="237"/>
      <c r="BJ79" s="238"/>
      <c r="BK79" s="238"/>
      <c r="BL79" s="238"/>
      <c r="BM79" s="238"/>
      <c r="BN79" s="238"/>
      <c r="BO79" s="238"/>
      <c r="BP79" s="238"/>
      <c r="BQ79" s="237"/>
      <c r="BR79" s="237"/>
      <c r="BS79" s="249"/>
    </row>
    <row r="80" spans="1:71" ht="48" x14ac:dyDescent="0.25">
      <c r="A80" s="357"/>
      <c r="B80" s="240"/>
      <c r="C80" s="336"/>
      <c r="D80" s="288"/>
      <c r="E80" s="288"/>
      <c r="F80" s="355"/>
      <c r="G80" s="355"/>
      <c r="H80" s="355"/>
      <c r="I80" s="355"/>
      <c r="J80" s="355"/>
      <c r="K80" s="355"/>
      <c r="L80" s="355"/>
      <c r="M80" s="145">
        <v>240</v>
      </c>
      <c r="N80" s="338"/>
      <c r="O80" s="137" t="s">
        <v>66</v>
      </c>
      <c r="P80" s="188" t="s">
        <v>1754</v>
      </c>
      <c r="Q80" s="158" t="str">
        <f t="shared" si="2"/>
        <v>MI</v>
      </c>
      <c r="R80" s="158" t="s">
        <v>482</v>
      </c>
      <c r="S80" s="228">
        <v>0.25</v>
      </c>
      <c r="T80" s="158">
        <v>33.5</v>
      </c>
      <c r="U80" s="158">
        <v>43.5</v>
      </c>
      <c r="V80" s="158">
        <v>33.5</v>
      </c>
      <c r="W80" s="158">
        <v>38.5</v>
      </c>
      <c r="X80" s="158">
        <v>41.5</v>
      </c>
      <c r="Y80" s="158">
        <v>43.5</v>
      </c>
      <c r="Z80" s="238"/>
      <c r="AA80" s="238"/>
      <c r="AB80" s="238"/>
      <c r="AC80" s="238"/>
      <c r="AD80" s="238"/>
      <c r="AE80" s="238"/>
      <c r="AF80" s="238"/>
      <c r="AG80" s="237"/>
      <c r="AH80" s="237"/>
      <c r="AI80" s="238"/>
      <c r="AJ80" s="238"/>
      <c r="AK80" s="238"/>
      <c r="AL80" s="238"/>
      <c r="AM80" s="238"/>
      <c r="AN80" s="238"/>
      <c r="AO80" s="238"/>
      <c r="AP80" s="237"/>
      <c r="AQ80" s="237"/>
      <c r="AR80" s="324"/>
      <c r="AS80" s="238"/>
      <c r="AT80" s="238"/>
      <c r="AU80" s="238"/>
      <c r="AV80" s="238"/>
      <c r="AW80" s="238"/>
      <c r="AX80" s="238"/>
      <c r="AY80" s="237"/>
      <c r="AZ80" s="237"/>
      <c r="BA80" s="238"/>
      <c r="BB80" s="238"/>
      <c r="BC80" s="238"/>
      <c r="BD80" s="238"/>
      <c r="BE80" s="238"/>
      <c r="BF80" s="238"/>
      <c r="BG80" s="238"/>
      <c r="BH80" s="237"/>
      <c r="BI80" s="237"/>
      <c r="BJ80" s="238"/>
      <c r="BK80" s="238"/>
      <c r="BL80" s="238"/>
      <c r="BM80" s="238"/>
      <c r="BN80" s="238"/>
      <c r="BO80" s="238"/>
      <c r="BP80" s="238"/>
      <c r="BQ80" s="237"/>
      <c r="BR80" s="237"/>
      <c r="BS80" s="249"/>
    </row>
    <row r="81" spans="1:71" ht="60" x14ac:dyDescent="0.25">
      <c r="A81" s="357"/>
      <c r="B81" s="240"/>
      <c r="C81" s="335">
        <v>79</v>
      </c>
      <c r="D81" s="240" t="s">
        <v>209</v>
      </c>
      <c r="E81" s="240" t="s">
        <v>65</v>
      </c>
      <c r="F81" s="350">
        <v>1.05</v>
      </c>
      <c r="G81" s="350">
        <v>1.8</v>
      </c>
      <c r="H81" s="356" t="s">
        <v>455</v>
      </c>
      <c r="I81" s="350">
        <v>1.05</v>
      </c>
      <c r="J81" s="350">
        <v>1.35</v>
      </c>
      <c r="K81" s="350">
        <v>1.65</v>
      </c>
      <c r="L81" s="350">
        <v>1.8</v>
      </c>
      <c r="M81" s="145">
        <v>241</v>
      </c>
      <c r="N81" s="137" t="s">
        <v>1059</v>
      </c>
      <c r="O81" s="137" t="s">
        <v>809</v>
      </c>
      <c r="P81" s="188" t="s">
        <v>1754</v>
      </c>
      <c r="Q81" s="158" t="str">
        <f t="shared" si="2"/>
        <v>MM</v>
      </c>
      <c r="R81" s="158" t="s">
        <v>482</v>
      </c>
      <c r="S81" s="228">
        <v>0.05</v>
      </c>
      <c r="T81" s="158">
        <v>67</v>
      </c>
      <c r="U81" s="158">
        <v>67</v>
      </c>
      <c r="V81" s="158">
        <v>67</v>
      </c>
      <c r="W81" s="158">
        <v>67</v>
      </c>
      <c r="X81" s="158">
        <v>67</v>
      </c>
      <c r="Y81" s="158">
        <v>67</v>
      </c>
      <c r="Z81" s="238"/>
      <c r="AA81" s="238"/>
      <c r="AB81" s="238"/>
      <c r="AC81" s="238"/>
      <c r="AD81" s="238"/>
      <c r="AE81" s="238"/>
      <c r="AF81" s="238"/>
      <c r="AG81" s="237"/>
      <c r="AH81" s="237"/>
      <c r="AI81" s="238"/>
      <c r="AJ81" s="238"/>
      <c r="AK81" s="238"/>
      <c r="AL81" s="238"/>
      <c r="AM81" s="238"/>
      <c r="AN81" s="238"/>
      <c r="AO81" s="238"/>
      <c r="AP81" s="237"/>
      <c r="AQ81" s="237"/>
      <c r="AR81" s="324"/>
      <c r="AS81" s="238"/>
      <c r="AT81" s="238"/>
      <c r="AU81" s="238"/>
      <c r="AV81" s="238"/>
      <c r="AW81" s="238"/>
      <c r="AX81" s="238"/>
      <c r="AY81" s="237"/>
      <c r="AZ81" s="237"/>
      <c r="BA81" s="238"/>
      <c r="BB81" s="238"/>
      <c r="BC81" s="238"/>
      <c r="BD81" s="238"/>
      <c r="BE81" s="238"/>
      <c r="BF81" s="238"/>
      <c r="BG81" s="238"/>
      <c r="BH81" s="237"/>
      <c r="BI81" s="237"/>
      <c r="BJ81" s="238"/>
      <c r="BK81" s="238"/>
      <c r="BL81" s="238"/>
      <c r="BM81" s="238"/>
      <c r="BN81" s="238"/>
      <c r="BO81" s="238"/>
      <c r="BP81" s="238"/>
      <c r="BQ81" s="237"/>
      <c r="BR81" s="237"/>
      <c r="BS81" s="249"/>
    </row>
    <row r="82" spans="1:71" ht="60" x14ac:dyDescent="0.25">
      <c r="A82" s="357"/>
      <c r="B82" s="240"/>
      <c r="C82" s="336"/>
      <c r="D82" s="240"/>
      <c r="E82" s="240"/>
      <c r="F82" s="350"/>
      <c r="G82" s="350"/>
      <c r="H82" s="356"/>
      <c r="I82" s="350"/>
      <c r="J82" s="350"/>
      <c r="K82" s="350"/>
      <c r="L82" s="350"/>
      <c r="M82" s="145">
        <v>242</v>
      </c>
      <c r="N82" s="137" t="s">
        <v>1060</v>
      </c>
      <c r="O82" s="137" t="s">
        <v>1061</v>
      </c>
      <c r="P82" s="188" t="s">
        <v>1754</v>
      </c>
      <c r="Q82" s="158" t="str">
        <f t="shared" si="2"/>
        <v>MI</v>
      </c>
      <c r="R82" s="158" t="s">
        <v>482</v>
      </c>
      <c r="S82" s="228">
        <v>0.05</v>
      </c>
      <c r="T82" s="158">
        <v>0</v>
      </c>
      <c r="U82" s="158">
        <v>64</v>
      </c>
      <c r="V82" s="158">
        <v>0</v>
      </c>
      <c r="W82" s="158">
        <v>0</v>
      </c>
      <c r="X82" s="158">
        <v>0</v>
      </c>
      <c r="Y82" s="158">
        <v>64</v>
      </c>
      <c r="Z82" s="238"/>
      <c r="AA82" s="238"/>
      <c r="AB82" s="238"/>
      <c r="AC82" s="238"/>
      <c r="AD82" s="238"/>
      <c r="AE82" s="238"/>
      <c r="AF82" s="238"/>
      <c r="AG82" s="237"/>
      <c r="AH82" s="237"/>
      <c r="AI82" s="238"/>
      <c r="AJ82" s="238"/>
      <c r="AK82" s="238"/>
      <c r="AL82" s="238"/>
      <c r="AM82" s="238"/>
      <c r="AN82" s="238"/>
      <c r="AO82" s="238"/>
      <c r="AP82" s="237"/>
      <c r="AQ82" s="237"/>
      <c r="AR82" s="324"/>
      <c r="AS82" s="238"/>
      <c r="AT82" s="238"/>
      <c r="AU82" s="238"/>
      <c r="AV82" s="238"/>
      <c r="AW82" s="238"/>
      <c r="AX82" s="238"/>
      <c r="AY82" s="237"/>
      <c r="AZ82" s="237"/>
      <c r="BA82" s="238"/>
      <c r="BB82" s="238"/>
      <c r="BC82" s="238"/>
      <c r="BD82" s="238"/>
      <c r="BE82" s="238"/>
      <c r="BF82" s="238"/>
      <c r="BG82" s="238"/>
      <c r="BH82" s="237"/>
      <c r="BI82" s="237"/>
      <c r="BJ82" s="238"/>
      <c r="BK82" s="238"/>
      <c r="BL82" s="238"/>
      <c r="BM82" s="238"/>
      <c r="BN82" s="238"/>
      <c r="BO82" s="238"/>
      <c r="BP82" s="238"/>
      <c r="BQ82" s="237"/>
      <c r="BR82" s="237"/>
      <c r="BS82" s="249"/>
    </row>
    <row r="83" spans="1:71" ht="48" customHeight="1" x14ac:dyDescent="0.25">
      <c r="A83" s="357"/>
      <c r="B83" s="240"/>
      <c r="C83" s="335">
        <v>80</v>
      </c>
      <c r="D83" s="240" t="s">
        <v>211</v>
      </c>
      <c r="E83" s="137" t="s">
        <v>212</v>
      </c>
      <c r="F83" s="169">
        <v>0.3</v>
      </c>
      <c r="G83" s="169">
        <v>0.4</v>
      </c>
      <c r="H83" s="169" t="s">
        <v>455</v>
      </c>
      <c r="I83" s="169">
        <v>0.3</v>
      </c>
      <c r="J83" s="169">
        <v>0.3</v>
      </c>
      <c r="K83" s="169">
        <v>0.3</v>
      </c>
      <c r="L83" s="169">
        <v>0.4</v>
      </c>
      <c r="M83" s="145">
        <v>243</v>
      </c>
      <c r="N83" s="156" t="s">
        <v>1062</v>
      </c>
      <c r="O83" s="137" t="s">
        <v>810</v>
      </c>
      <c r="P83" s="188" t="s">
        <v>1754</v>
      </c>
      <c r="Q83" s="158" t="str">
        <f t="shared" si="2"/>
        <v>MI</v>
      </c>
      <c r="R83" s="158" t="s">
        <v>482</v>
      </c>
      <c r="S83" s="228">
        <v>0.05</v>
      </c>
      <c r="T83" s="158">
        <v>0</v>
      </c>
      <c r="U83" s="158">
        <v>4</v>
      </c>
      <c r="V83" s="158">
        <v>1</v>
      </c>
      <c r="W83" s="158" t="s">
        <v>848</v>
      </c>
      <c r="X83" s="158" t="s">
        <v>831</v>
      </c>
      <c r="Y83" s="158" t="s">
        <v>876</v>
      </c>
      <c r="Z83" s="238"/>
      <c r="AA83" s="238"/>
      <c r="AB83" s="238"/>
      <c r="AC83" s="238"/>
      <c r="AD83" s="238"/>
      <c r="AE83" s="238"/>
      <c r="AF83" s="238"/>
      <c r="AG83" s="237"/>
      <c r="AH83" s="237"/>
      <c r="AI83" s="238"/>
      <c r="AJ83" s="238"/>
      <c r="AK83" s="238"/>
      <c r="AL83" s="238"/>
      <c r="AM83" s="238"/>
      <c r="AN83" s="238"/>
      <c r="AO83" s="238"/>
      <c r="AP83" s="237"/>
      <c r="AQ83" s="237"/>
      <c r="AR83" s="324"/>
      <c r="AS83" s="238"/>
      <c r="AT83" s="238"/>
      <c r="AU83" s="238"/>
      <c r="AV83" s="238"/>
      <c r="AW83" s="238"/>
      <c r="AX83" s="238"/>
      <c r="AY83" s="237"/>
      <c r="AZ83" s="237"/>
      <c r="BA83" s="238"/>
      <c r="BB83" s="238"/>
      <c r="BC83" s="238"/>
      <c r="BD83" s="238"/>
      <c r="BE83" s="238"/>
      <c r="BF83" s="238"/>
      <c r="BG83" s="238"/>
      <c r="BH83" s="237"/>
      <c r="BI83" s="237"/>
      <c r="BJ83" s="238"/>
      <c r="BK83" s="238"/>
      <c r="BL83" s="238"/>
      <c r="BM83" s="238"/>
      <c r="BN83" s="238"/>
      <c r="BO83" s="238"/>
      <c r="BP83" s="238"/>
      <c r="BQ83" s="237"/>
      <c r="BR83" s="237"/>
      <c r="BS83" s="249"/>
    </row>
    <row r="84" spans="1:71" ht="36" x14ac:dyDescent="0.25">
      <c r="A84" s="357"/>
      <c r="B84" s="240"/>
      <c r="C84" s="337"/>
      <c r="D84" s="240"/>
      <c r="E84" s="240" t="s">
        <v>782</v>
      </c>
      <c r="F84" s="350">
        <v>48.8</v>
      </c>
      <c r="G84" s="350">
        <v>50</v>
      </c>
      <c r="H84" s="356" t="s">
        <v>455</v>
      </c>
      <c r="I84" s="350">
        <v>48.8</v>
      </c>
      <c r="J84" s="350">
        <v>49.2</v>
      </c>
      <c r="K84" s="350">
        <v>49.8</v>
      </c>
      <c r="L84" s="350">
        <v>50</v>
      </c>
      <c r="M84" s="145">
        <v>244</v>
      </c>
      <c r="N84" s="156" t="s">
        <v>67</v>
      </c>
      <c r="O84" s="137" t="s">
        <v>1778</v>
      </c>
      <c r="P84" s="188" t="s">
        <v>1754</v>
      </c>
      <c r="Q84" s="158" t="str">
        <f t="shared" si="2"/>
        <v>MI</v>
      </c>
      <c r="R84" s="158" t="s">
        <v>482</v>
      </c>
      <c r="S84" s="228">
        <v>0.05</v>
      </c>
      <c r="T84" s="158">
        <v>0</v>
      </c>
      <c r="U84" s="158">
        <v>64</v>
      </c>
      <c r="V84" s="158">
        <v>0</v>
      </c>
      <c r="W84" s="158">
        <v>0</v>
      </c>
      <c r="X84" s="158">
        <v>0</v>
      </c>
      <c r="Y84" s="158">
        <v>64</v>
      </c>
      <c r="Z84" s="238"/>
      <c r="AA84" s="238"/>
      <c r="AB84" s="238"/>
      <c r="AC84" s="238"/>
      <c r="AD84" s="238"/>
      <c r="AE84" s="238"/>
      <c r="AF84" s="238"/>
      <c r="AG84" s="237"/>
      <c r="AH84" s="237"/>
      <c r="AI84" s="238"/>
      <c r="AJ84" s="238"/>
      <c r="AK84" s="238"/>
      <c r="AL84" s="238"/>
      <c r="AM84" s="238"/>
      <c r="AN84" s="238"/>
      <c r="AO84" s="238"/>
      <c r="AP84" s="237"/>
      <c r="AQ84" s="237"/>
      <c r="AR84" s="324"/>
      <c r="AS84" s="238"/>
      <c r="AT84" s="238"/>
      <c r="AU84" s="238"/>
      <c r="AV84" s="238"/>
      <c r="AW84" s="238"/>
      <c r="AX84" s="238"/>
      <c r="AY84" s="237"/>
      <c r="AZ84" s="237"/>
      <c r="BA84" s="238"/>
      <c r="BB84" s="238"/>
      <c r="BC84" s="238"/>
      <c r="BD84" s="238"/>
      <c r="BE84" s="238"/>
      <c r="BF84" s="238"/>
      <c r="BG84" s="238"/>
      <c r="BH84" s="237"/>
      <c r="BI84" s="237"/>
      <c r="BJ84" s="238"/>
      <c r="BK84" s="238"/>
      <c r="BL84" s="238"/>
      <c r="BM84" s="238"/>
      <c r="BN84" s="238"/>
      <c r="BO84" s="238"/>
      <c r="BP84" s="238"/>
      <c r="BQ84" s="237"/>
      <c r="BR84" s="237"/>
      <c r="BS84" s="249"/>
    </row>
    <row r="85" spans="1:71" ht="48" customHeight="1" x14ac:dyDescent="0.25">
      <c r="A85" s="357"/>
      <c r="B85" s="240"/>
      <c r="C85" s="337"/>
      <c r="D85" s="240"/>
      <c r="E85" s="240"/>
      <c r="F85" s="350"/>
      <c r="G85" s="350"/>
      <c r="H85" s="356"/>
      <c r="I85" s="350"/>
      <c r="J85" s="350"/>
      <c r="K85" s="350"/>
      <c r="L85" s="350"/>
      <c r="M85" s="145">
        <v>245</v>
      </c>
      <c r="N85" s="137" t="s">
        <v>213</v>
      </c>
      <c r="O85" s="137" t="s">
        <v>68</v>
      </c>
      <c r="P85" s="188" t="s">
        <v>1754</v>
      </c>
      <c r="Q85" s="158" t="str">
        <f t="shared" si="2"/>
        <v>MI</v>
      </c>
      <c r="R85" s="158" t="s">
        <v>482</v>
      </c>
      <c r="S85" s="228">
        <v>0.05</v>
      </c>
      <c r="T85" s="158">
        <v>33.5</v>
      </c>
      <c r="U85" s="158">
        <v>50</v>
      </c>
      <c r="V85" s="158">
        <v>33.5</v>
      </c>
      <c r="W85" s="158">
        <v>43.5</v>
      </c>
      <c r="X85" s="158">
        <v>47.5</v>
      </c>
      <c r="Y85" s="158">
        <v>50</v>
      </c>
      <c r="Z85" s="238"/>
      <c r="AA85" s="238"/>
      <c r="AB85" s="238"/>
      <c r="AC85" s="238"/>
      <c r="AD85" s="238"/>
      <c r="AE85" s="238"/>
      <c r="AF85" s="238"/>
      <c r="AG85" s="237"/>
      <c r="AH85" s="237"/>
      <c r="AI85" s="238"/>
      <c r="AJ85" s="238"/>
      <c r="AK85" s="238"/>
      <c r="AL85" s="238"/>
      <c r="AM85" s="238"/>
      <c r="AN85" s="238"/>
      <c r="AO85" s="238"/>
      <c r="AP85" s="237"/>
      <c r="AQ85" s="237"/>
      <c r="AR85" s="324"/>
      <c r="AS85" s="238"/>
      <c r="AT85" s="238"/>
      <c r="AU85" s="238"/>
      <c r="AV85" s="238"/>
      <c r="AW85" s="238"/>
      <c r="AX85" s="238"/>
      <c r="AY85" s="237"/>
      <c r="AZ85" s="237"/>
      <c r="BA85" s="238"/>
      <c r="BB85" s="238"/>
      <c r="BC85" s="238"/>
      <c r="BD85" s="238"/>
      <c r="BE85" s="238"/>
      <c r="BF85" s="238"/>
      <c r="BG85" s="238"/>
      <c r="BH85" s="237"/>
      <c r="BI85" s="237"/>
      <c r="BJ85" s="238"/>
      <c r="BK85" s="238"/>
      <c r="BL85" s="238"/>
      <c r="BM85" s="238"/>
      <c r="BN85" s="238"/>
      <c r="BO85" s="238"/>
      <c r="BP85" s="238"/>
      <c r="BQ85" s="237"/>
      <c r="BR85" s="237"/>
      <c r="BS85" s="249"/>
    </row>
    <row r="86" spans="1:71" ht="48" customHeight="1" x14ac:dyDescent="0.25">
      <c r="A86" s="357"/>
      <c r="B86" s="240"/>
      <c r="C86" s="336"/>
      <c r="D86" s="240"/>
      <c r="E86" s="240"/>
      <c r="F86" s="350"/>
      <c r="G86" s="350"/>
      <c r="H86" s="356"/>
      <c r="I86" s="350"/>
      <c r="J86" s="350"/>
      <c r="K86" s="350"/>
      <c r="L86" s="350"/>
      <c r="M86" s="145">
        <v>246</v>
      </c>
      <c r="N86" s="137" t="s">
        <v>1063</v>
      </c>
      <c r="O86" s="137" t="s">
        <v>811</v>
      </c>
      <c r="P86" s="188" t="s">
        <v>1754</v>
      </c>
      <c r="Q86" s="158" t="str">
        <f t="shared" si="2"/>
        <v>MI</v>
      </c>
      <c r="R86" s="158" t="s">
        <v>482</v>
      </c>
      <c r="S86" s="228">
        <v>0.05</v>
      </c>
      <c r="T86" s="158">
        <v>0</v>
      </c>
      <c r="U86" s="158">
        <v>4</v>
      </c>
      <c r="V86" s="158">
        <v>1</v>
      </c>
      <c r="W86" s="158" t="s">
        <v>848</v>
      </c>
      <c r="X86" s="158" t="s">
        <v>831</v>
      </c>
      <c r="Y86" s="158" t="s">
        <v>876</v>
      </c>
      <c r="Z86" s="238"/>
      <c r="AA86" s="238"/>
      <c r="AB86" s="238"/>
      <c r="AC86" s="238"/>
      <c r="AD86" s="238"/>
      <c r="AE86" s="238"/>
      <c r="AF86" s="238"/>
      <c r="AG86" s="237"/>
      <c r="AH86" s="237"/>
      <c r="AI86" s="238"/>
      <c r="AJ86" s="238"/>
      <c r="AK86" s="238"/>
      <c r="AL86" s="238"/>
      <c r="AM86" s="238"/>
      <c r="AN86" s="238"/>
      <c r="AO86" s="238"/>
      <c r="AP86" s="237"/>
      <c r="AQ86" s="237"/>
      <c r="AR86" s="325"/>
      <c r="AS86" s="238"/>
      <c r="AT86" s="238"/>
      <c r="AU86" s="238"/>
      <c r="AV86" s="238"/>
      <c r="AW86" s="238"/>
      <c r="AX86" s="238"/>
      <c r="AY86" s="237"/>
      <c r="AZ86" s="237"/>
      <c r="BA86" s="238"/>
      <c r="BB86" s="238"/>
      <c r="BC86" s="238"/>
      <c r="BD86" s="238"/>
      <c r="BE86" s="238"/>
      <c r="BF86" s="238"/>
      <c r="BG86" s="238"/>
      <c r="BH86" s="237"/>
      <c r="BI86" s="237"/>
      <c r="BJ86" s="238"/>
      <c r="BK86" s="238"/>
      <c r="BL86" s="238"/>
      <c r="BM86" s="238"/>
      <c r="BN86" s="238"/>
      <c r="BO86" s="238"/>
      <c r="BP86" s="238"/>
      <c r="BQ86" s="237"/>
      <c r="BR86" s="237"/>
      <c r="BS86" s="249"/>
    </row>
    <row r="87" spans="1:71" ht="48" customHeight="1" x14ac:dyDescent="0.25">
      <c r="A87" s="357" t="s">
        <v>1518</v>
      </c>
      <c r="B87" s="240" t="s">
        <v>771</v>
      </c>
      <c r="C87" s="335">
        <v>81</v>
      </c>
      <c r="D87" s="287" t="s">
        <v>214</v>
      </c>
      <c r="E87" s="137" t="s">
        <v>69</v>
      </c>
      <c r="F87" s="158">
        <v>15.5</v>
      </c>
      <c r="G87" s="158">
        <v>14.5</v>
      </c>
      <c r="H87" s="158" t="s">
        <v>457</v>
      </c>
      <c r="I87" s="158">
        <f>F87-0.25</f>
        <v>15.25</v>
      </c>
      <c r="J87" s="158">
        <f>I87-0.25</f>
        <v>15</v>
      </c>
      <c r="K87" s="158">
        <f>J87-0.25</f>
        <v>14.75</v>
      </c>
      <c r="L87" s="158">
        <v>14.5</v>
      </c>
      <c r="M87" s="145">
        <v>247</v>
      </c>
      <c r="N87" s="137" t="s">
        <v>1064</v>
      </c>
      <c r="O87" s="137" t="s">
        <v>1065</v>
      </c>
      <c r="P87" s="188" t="s">
        <v>1754</v>
      </c>
      <c r="Q87" s="158" t="s">
        <v>455</v>
      </c>
      <c r="R87" s="158" t="s">
        <v>901</v>
      </c>
      <c r="S87" s="228">
        <v>0.05</v>
      </c>
      <c r="T87" s="158">
        <v>1</v>
      </c>
      <c r="U87" s="158" t="s">
        <v>877</v>
      </c>
      <c r="V87" s="158" t="s">
        <v>878</v>
      </c>
      <c r="W87" s="158" t="s">
        <v>879</v>
      </c>
      <c r="X87" s="158" t="s">
        <v>880</v>
      </c>
      <c r="Y87" s="158" t="s">
        <v>760</v>
      </c>
      <c r="Z87" s="323">
        <v>3046301</v>
      </c>
      <c r="AA87" s="323"/>
      <c r="AB87" s="323">
        <v>1755782</v>
      </c>
      <c r="AC87" s="323"/>
      <c r="AD87" s="323"/>
      <c r="AE87" s="323"/>
      <c r="AF87" s="323">
        <v>1290519</v>
      </c>
      <c r="AG87" s="318"/>
      <c r="AH87" s="318"/>
      <c r="AI87" s="323">
        <v>728148</v>
      </c>
      <c r="AJ87" s="323"/>
      <c r="AK87" s="323">
        <v>419679</v>
      </c>
      <c r="AL87" s="323"/>
      <c r="AM87" s="323"/>
      <c r="AN87" s="323"/>
      <c r="AO87" s="323">
        <v>308469</v>
      </c>
      <c r="AP87" s="318"/>
      <c r="AQ87" s="318"/>
      <c r="AR87" s="323">
        <v>749993</v>
      </c>
      <c r="AS87" s="323"/>
      <c r="AT87" s="323">
        <v>432270</v>
      </c>
      <c r="AU87" s="323"/>
      <c r="AV87" s="323"/>
      <c r="AW87" s="323"/>
      <c r="AX87" s="323">
        <v>317723</v>
      </c>
      <c r="AY87" s="318"/>
      <c r="AZ87" s="318"/>
      <c r="BA87" s="323">
        <v>772493</v>
      </c>
      <c r="BB87" s="323"/>
      <c r="BC87" s="323">
        <v>445238</v>
      </c>
      <c r="BD87" s="323"/>
      <c r="BE87" s="323"/>
      <c r="BF87" s="323"/>
      <c r="BG87" s="323">
        <v>327255</v>
      </c>
      <c r="BH87" s="318"/>
      <c r="BI87" s="318"/>
      <c r="BJ87" s="323">
        <v>795667</v>
      </c>
      <c r="BK87" s="323"/>
      <c r="BL87" s="323">
        <v>458595</v>
      </c>
      <c r="BM87" s="323"/>
      <c r="BN87" s="323"/>
      <c r="BO87" s="323"/>
      <c r="BP87" s="323">
        <v>337072</v>
      </c>
      <c r="BQ87" s="318"/>
      <c r="BR87" s="318"/>
      <c r="BS87" s="320" t="s">
        <v>512</v>
      </c>
    </row>
    <row r="88" spans="1:71" ht="24" customHeight="1" x14ac:dyDescent="0.25">
      <c r="A88" s="357"/>
      <c r="B88" s="240"/>
      <c r="C88" s="337"/>
      <c r="D88" s="310"/>
      <c r="E88" s="287" t="s">
        <v>70</v>
      </c>
      <c r="F88" s="243">
        <v>22.8</v>
      </c>
      <c r="G88" s="243">
        <v>20</v>
      </c>
      <c r="H88" s="243" t="s">
        <v>457</v>
      </c>
      <c r="I88" s="243">
        <f>F88-0.7</f>
        <v>22.1</v>
      </c>
      <c r="J88" s="243">
        <f>I88-0.7</f>
        <v>21.400000000000002</v>
      </c>
      <c r="K88" s="243">
        <f>J88-0.7</f>
        <v>20.700000000000003</v>
      </c>
      <c r="L88" s="243">
        <v>20</v>
      </c>
      <c r="M88" s="145">
        <v>248</v>
      </c>
      <c r="N88" s="287" t="s">
        <v>1066</v>
      </c>
      <c r="O88" s="137" t="s">
        <v>1067</v>
      </c>
      <c r="P88" s="188" t="s">
        <v>1754</v>
      </c>
      <c r="Q88" s="158" t="str">
        <f t="shared" si="2"/>
        <v>MI</v>
      </c>
      <c r="R88" s="158" t="s">
        <v>906</v>
      </c>
      <c r="S88" s="228">
        <v>0.15</v>
      </c>
      <c r="T88" s="158">
        <v>0</v>
      </c>
      <c r="U88" s="117">
        <v>0.8</v>
      </c>
      <c r="V88" s="158">
        <v>6.25</v>
      </c>
      <c r="W88" s="158">
        <v>20</v>
      </c>
      <c r="X88" s="158">
        <v>50</v>
      </c>
      <c r="Y88" s="158">
        <v>80</v>
      </c>
      <c r="Z88" s="324"/>
      <c r="AA88" s="324"/>
      <c r="AB88" s="324"/>
      <c r="AC88" s="324"/>
      <c r="AD88" s="324"/>
      <c r="AE88" s="324"/>
      <c r="AF88" s="324"/>
      <c r="AG88" s="319"/>
      <c r="AH88" s="319"/>
      <c r="AI88" s="324"/>
      <c r="AJ88" s="324"/>
      <c r="AK88" s="324"/>
      <c r="AL88" s="324"/>
      <c r="AM88" s="324"/>
      <c r="AN88" s="324"/>
      <c r="AO88" s="324"/>
      <c r="AP88" s="319"/>
      <c r="AQ88" s="319"/>
      <c r="AR88" s="324"/>
      <c r="AS88" s="324"/>
      <c r="AT88" s="324"/>
      <c r="AU88" s="324"/>
      <c r="AV88" s="324"/>
      <c r="AW88" s="324"/>
      <c r="AX88" s="324"/>
      <c r="AY88" s="319"/>
      <c r="AZ88" s="319"/>
      <c r="BA88" s="324"/>
      <c r="BB88" s="324"/>
      <c r="BC88" s="324"/>
      <c r="BD88" s="324"/>
      <c r="BE88" s="324"/>
      <c r="BF88" s="324"/>
      <c r="BG88" s="324"/>
      <c r="BH88" s="319"/>
      <c r="BI88" s="319"/>
      <c r="BJ88" s="324"/>
      <c r="BK88" s="324"/>
      <c r="BL88" s="324"/>
      <c r="BM88" s="324"/>
      <c r="BN88" s="324"/>
      <c r="BO88" s="324"/>
      <c r="BP88" s="324"/>
      <c r="BQ88" s="319"/>
      <c r="BR88" s="319"/>
      <c r="BS88" s="321"/>
    </row>
    <row r="89" spans="1:71" ht="48" customHeight="1" x14ac:dyDescent="0.25">
      <c r="A89" s="357"/>
      <c r="B89" s="240"/>
      <c r="C89" s="336"/>
      <c r="D89" s="310"/>
      <c r="E89" s="288"/>
      <c r="F89" s="245"/>
      <c r="G89" s="245"/>
      <c r="H89" s="245"/>
      <c r="I89" s="245"/>
      <c r="J89" s="245"/>
      <c r="K89" s="245"/>
      <c r="L89" s="245"/>
      <c r="M89" s="145">
        <v>249</v>
      </c>
      <c r="N89" s="288"/>
      <c r="O89" s="137" t="s">
        <v>1068</v>
      </c>
      <c r="P89" s="188" t="s">
        <v>1754</v>
      </c>
      <c r="Q89" s="158" t="str">
        <f t="shared" si="2"/>
        <v>MI</v>
      </c>
      <c r="R89" s="158" t="s">
        <v>483</v>
      </c>
      <c r="S89" s="228">
        <v>0.35</v>
      </c>
      <c r="T89" s="158">
        <v>0</v>
      </c>
      <c r="U89" s="158">
        <v>64</v>
      </c>
      <c r="V89" s="158">
        <v>6</v>
      </c>
      <c r="W89" s="158" t="s">
        <v>879</v>
      </c>
      <c r="X89" s="158" t="s">
        <v>880</v>
      </c>
      <c r="Y89" s="158" t="s">
        <v>881</v>
      </c>
      <c r="Z89" s="324"/>
      <c r="AA89" s="324"/>
      <c r="AB89" s="324"/>
      <c r="AC89" s="324"/>
      <c r="AD89" s="324"/>
      <c r="AE89" s="324"/>
      <c r="AF89" s="324"/>
      <c r="AG89" s="319"/>
      <c r="AH89" s="319"/>
      <c r="AI89" s="324"/>
      <c r="AJ89" s="324"/>
      <c r="AK89" s="324"/>
      <c r="AL89" s="324"/>
      <c r="AM89" s="324"/>
      <c r="AN89" s="324"/>
      <c r="AO89" s="324"/>
      <c r="AP89" s="319"/>
      <c r="AQ89" s="319"/>
      <c r="AR89" s="324"/>
      <c r="AS89" s="324"/>
      <c r="AT89" s="324"/>
      <c r="AU89" s="324"/>
      <c r="AV89" s="324"/>
      <c r="AW89" s="324"/>
      <c r="AX89" s="324"/>
      <c r="AY89" s="319"/>
      <c r="AZ89" s="319"/>
      <c r="BA89" s="324"/>
      <c r="BB89" s="324"/>
      <c r="BC89" s="324"/>
      <c r="BD89" s="324"/>
      <c r="BE89" s="324"/>
      <c r="BF89" s="324"/>
      <c r="BG89" s="324"/>
      <c r="BH89" s="319"/>
      <c r="BI89" s="319"/>
      <c r="BJ89" s="324"/>
      <c r="BK89" s="324"/>
      <c r="BL89" s="324"/>
      <c r="BM89" s="324"/>
      <c r="BN89" s="324"/>
      <c r="BO89" s="324"/>
      <c r="BP89" s="324"/>
      <c r="BQ89" s="319"/>
      <c r="BR89" s="319"/>
      <c r="BS89" s="321" t="s">
        <v>512</v>
      </c>
    </row>
    <row r="90" spans="1:71" ht="24" customHeight="1" x14ac:dyDescent="0.25">
      <c r="A90" s="357"/>
      <c r="B90" s="240"/>
      <c r="C90" s="145">
        <v>82</v>
      </c>
      <c r="D90" s="137" t="s">
        <v>215</v>
      </c>
      <c r="E90" s="137" t="s">
        <v>71</v>
      </c>
      <c r="F90" s="158">
        <v>1.2</v>
      </c>
      <c r="G90" s="158">
        <v>1.2</v>
      </c>
      <c r="H90" s="158" t="s">
        <v>456</v>
      </c>
      <c r="I90" s="158">
        <v>1.2</v>
      </c>
      <c r="J90" s="158">
        <v>1.2</v>
      </c>
      <c r="K90" s="158">
        <v>1.2</v>
      </c>
      <c r="L90" s="158">
        <v>1.2</v>
      </c>
      <c r="M90" s="145">
        <v>250</v>
      </c>
      <c r="N90" s="156" t="s">
        <v>1069</v>
      </c>
      <c r="O90" s="137" t="s">
        <v>1070</v>
      </c>
      <c r="P90" s="188" t="s">
        <v>1754</v>
      </c>
      <c r="Q90" s="158" t="s">
        <v>455</v>
      </c>
      <c r="R90" s="158" t="s">
        <v>483</v>
      </c>
      <c r="S90" s="228">
        <v>0.15</v>
      </c>
      <c r="T90" s="158">
        <v>1</v>
      </c>
      <c r="U90" s="158" t="s">
        <v>877</v>
      </c>
      <c r="V90" s="158" t="s">
        <v>878</v>
      </c>
      <c r="W90" s="158" t="s">
        <v>879</v>
      </c>
      <c r="X90" s="158" t="s">
        <v>880</v>
      </c>
      <c r="Y90" s="158" t="s">
        <v>760</v>
      </c>
      <c r="Z90" s="324"/>
      <c r="AA90" s="324"/>
      <c r="AB90" s="324"/>
      <c r="AC90" s="324"/>
      <c r="AD90" s="324"/>
      <c r="AE90" s="324"/>
      <c r="AF90" s="324"/>
      <c r="AG90" s="319"/>
      <c r="AH90" s="319"/>
      <c r="AI90" s="324"/>
      <c r="AJ90" s="324"/>
      <c r="AK90" s="324"/>
      <c r="AL90" s="324"/>
      <c r="AM90" s="324"/>
      <c r="AN90" s="324"/>
      <c r="AO90" s="324"/>
      <c r="AP90" s="319"/>
      <c r="AQ90" s="319"/>
      <c r="AR90" s="324"/>
      <c r="AS90" s="324"/>
      <c r="AT90" s="324"/>
      <c r="AU90" s="324"/>
      <c r="AV90" s="324"/>
      <c r="AW90" s="324"/>
      <c r="AX90" s="324"/>
      <c r="AY90" s="319"/>
      <c r="AZ90" s="319"/>
      <c r="BA90" s="324"/>
      <c r="BB90" s="324"/>
      <c r="BC90" s="324"/>
      <c r="BD90" s="324"/>
      <c r="BE90" s="324"/>
      <c r="BF90" s="324"/>
      <c r="BG90" s="324"/>
      <c r="BH90" s="319"/>
      <c r="BI90" s="319"/>
      <c r="BJ90" s="324"/>
      <c r="BK90" s="324"/>
      <c r="BL90" s="324"/>
      <c r="BM90" s="324"/>
      <c r="BN90" s="324"/>
      <c r="BO90" s="324"/>
      <c r="BP90" s="324"/>
      <c r="BQ90" s="319"/>
      <c r="BR90" s="319"/>
      <c r="BS90" s="321"/>
    </row>
    <row r="91" spans="1:71" ht="49.5" customHeight="1" x14ac:dyDescent="0.25">
      <c r="A91" s="357"/>
      <c r="B91" s="240"/>
      <c r="C91" s="145">
        <v>83</v>
      </c>
      <c r="D91" s="137" t="s">
        <v>1071</v>
      </c>
      <c r="E91" s="137" t="s">
        <v>1072</v>
      </c>
      <c r="F91" s="158" t="s">
        <v>108</v>
      </c>
      <c r="G91" s="124">
        <v>20</v>
      </c>
      <c r="H91" s="117" t="s">
        <v>455</v>
      </c>
      <c r="I91" s="124">
        <v>5</v>
      </c>
      <c r="J91" s="124">
        <v>10</v>
      </c>
      <c r="K91" s="124">
        <v>15</v>
      </c>
      <c r="L91" s="124">
        <v>20</v>
      </c>
      <c r="M91" s="145">
        <v>251</v>
      </c>
      <c r="N91" s="137" t="s">
        <v>216</v>
      </c>
      <c r="O91" s="137" t="s">
        <v>1073</v>
      </c>
      <c r="P91" s="188" t="s">
        <v>1754</v>
      </c>
      <c r="Q91" s="158" t="s">
        <v>455</v>
      </c>
      <c r="R91" s="158" t="s">
        <v>483</v>
      </c>
      <c r="S91" s="228">
        <v>0.25</v>
      </c>
      <c r="T91" s="158">
        <v>12</v>
      </c>
      <c r="U91" s="158" t="s">
        <v>882</v>
      </c>
      <c r="V91" s="158" t="s">
        <v>883</v>
      </c>
      <c r="W91" s="158" t="s">
        <v>884</v>
      </c>
      <c r="X91" s="158" t="s">
        <v>885</v>
      </c>
      <c r="Y91" s="158" t="s">
        <v>886</v>
      </c>
      <c r="Z91" s="324"/>
      <c r="AA91" s="324"/>
      <c r="AB91" s="324"/>
      <c r="AC91" s="324"/>
      <c r="AD91" s="324"/>
      <c r="AE91" s="324"/>
      <c r="AF91" s="324"/>
      <c r="AG91" s="319"/>
      <c r="AH91" s="319"/>
      <c r="AI91" s="324"/>
      <c r="AJ91" s="324"/>
      <c r="AK91" s="324"/>
      <c r="AL91" s="324"/>
      <c r="AM91" s="324"/>
      <c r="AN91" s="324"/>
      <c r="AO91" s="324"/>
      <c r="AP91" s="319"/>
      <c r="AQ91" s="319"/>
      <c r="AR91" s="324"/>
      <c r="AS91" s="324"/>
      <c r="AT91" s="324"/>
      <c r="AU91" s="324"/>
      <c r="AV91" s="324"/>
      <c r="AW91" s="324"/>
      <c r="AX91" s="324"/>
      <c r="AY91" s="319"/>
      <c r="AZ91" s="319"/>
      <c r="BA91" s="324"/>
      <c r="BB91" s="324"/>
      <c r="BC91" s="324"/>
      <c r="BD91" s="324"/>
      <c r="BE91" s="324"/>
      <c r="BF91" s="324"/>
      <c r="BG91" s="324"/>
      <c r="BH91" s="319"/>
      <c r="BI91" s="319"/>
      <c r="BJ91" s="324"/>
      <c r="BK91" s="324"/>
      <c r="BL91" s="324"/>
      <c r="BM91" s="324"/>
      <c r="BN91" s="324"/>
      <c r="BO91" s="324"/>
      <c r="BP91" s="324"/>
      <c r="BQ91" s="319"/>
      <c r="BR91" s="319"/>
      <c r="BS91" s="321"/>
    </row>
    <row r="92" spans="1:71" ht="49.5" customHeight="1" x14ac:dyDescent="0.25">
      <c r="A92" s="357"/>
      <c r="B92" s="240"/>
      <c r="C92" s="150">
        <v>84</v>
      </c>
      <c r="D92" s="139" t="s">
        <v>783</v>
      </c>
      <c r="E92" s="139" t="s">
        <v>252</v>
      </c>
      <c r="F92" s="134">
        <v>6</v>
      </c>
      <c r="G92" s="134">
        <v>40</v>
      </c>
      <c r="H92" s="134" t="s">
        <v>455</v>
      </c>
      <c r="I92" s="134">
        <v>6</v>
      </c>
      <c r="J92" s="134">
        <v>6</v>
      </c>
      <c r="K92" s="134">
        <v>28</v>
      </c>
      <c r="L92" s="134">
        <v>40</v>
      </c>
      <c r="M92" s="145">
        <v>252</v>
      </c>
      <c r="N92" s="137" t="s">
        <v>812</v>
      </c>
      <c r="O92" s="137" t="s">
        <v>1074</v>
      </c>
      <c r="P92" s="188" t="s">
        <v>1754</v>
      </c>
      <c r="Q92" s="158" t="s">
        <v>455</v>
      </c>
      <c r="R92" s="158" t="s">
        <v>902</v>
      </c>
      <c r="S92" s="228">
        <v>0.25</v>
      </c>
      <c r="T92" s="158">
        <v>0</v>
      </c>
      <c r="U92" s="158">
        <v>20</v>
      </c>
      <c r="V92" s="158">
        <v>0</v>
      </c>
      <c r="W92" s="158" t="s">
        <v>887</v>
      </c>
      <c r="X92" s="158" t="s">
        <v>888</v>
      </c>
      <c r="Y92" s="158">
        <v>20</v>
      </c>
      <c r="Z92" s="324"/>
      <c r="AA92" s="324"/>
      <c r="AB92" s="324"/>
      <c r="AC92" s="324"/>
      <c r="AD92" s="324"/>
      <c r="AE92" s="324"/>
      <c r="AF92" s="324"/>
      <c r="AG92" s="319"/>
      <c r="AH92" s="319"/>
      <c r="AI92" s="324"/>
      <c r="AJ92" s="324"/>
      <c r="AK92" s="324"/>
      <c r="AL92" s="324"/>
      <c r="AM92" s="324"/>
      <c r="AN92" s="324"/>
      <c r="AO92" s="324"/>
      <c r="AP92" s="319"/>
      <c r="AQ92" s="319"/>
      <c r="AR92" s="324"/>
      <c r="AS92" s="324"/>
      <c r="AT92" s="324"/>
      <c r="AU92" s="324"/>
      <c r="AV92" s="324"/>
      <c r="AW92" s="324"/>
      <c r="AX92" s="324"/>
      <c r="AY92" s="319"/>
      <c r="AZ92" s="319"/>
      <c r="BA92" s="324"/>
      <c r="BB92" s="324"/>
      <c r="BC92" s="324"/>
      <c r="BD92" s="324"/>
      <c r="BE92" s="324"/>
      <c r="BF92" s="324"/>
      <c r="BG92" s="324"/>
      <c r="BH92" s="319"/>
      <c r="BI92" s="319"/>
      <c r="BJ92" s="324"/>
      <c r="BK92" s="324"/>
      <c r="BL92" s="324"/>
      <c r="BM92" s="324"/>
      <c r="BN92" s="324"/>
      <c r="BO92" s="324"/>
      <c r="BP92" s="324"/>
      <c r="BQ92" s="319"/>
      <c r="BR92" s="319"/>
      <c r="BS92" s="321"/>
    </row>
    <row r="93" spans="1:71" ht="56.25" customHeight="1" x14ac:dyDescent="0.25">
      <c r="A93" s="357"/>
      <c r="B93" s="240"/>
      <c r="C93" s="335">
        <v>85</v>
      </c>
      <c r="D93" s="287" t="s">
        <v>784</v>
      </c>
      <c r="E93" s="287" t="s">
        <v>1075</v>
      </c>
      <c r="F93" s="243">
        <v>5</v>
      </c>
      <c r="G93" s="243">
        <v>8</v>
      </c>
      <c r="H93" s="243" t="s">
        <v>455</v>
      </c>
      <c r="I93" s="243">
        <v>5</v>
      </c>
      <c r="J93" s="243" t="s">
        <v>744</v>
      </c>
      <c r="K93" s="243" t="s">
        <v>745</v>
      </c>
      <c r="L93" s="243" t="s">
        <v>746</v>
      </c>
      <c r="M93" s="145">
        <v>253</v>
      </c>
      <c r="N93" s="156" t="s">
        <v>813</v>
      </c>
      <c r="O93" s="137" t="s">
        <v>814</v>
      </c>
      <c r="P93" s="188" t="s">
        <v>1754</v>
      </c>
      <c r="Q93" s="158" t="str">
        <f t="shared" si="2"/>
        <v>MM</v>
      </c>
      <c r="R93" s="158" t="s">
        <v>901</v>
      </c>
      <c r="S93" s="228">
        <v>0.15</v>
      </c>
      <c r="T93" s="158">
        <v>32</v>
      </c>
      <c r="U93" s="158">
        <v>32</v>
      </c>
      <c r="V93" s="158">
        <v>32</v>
      </c>
      <c r="W93" s="158">
        <v>32</v>
      </c>
      <c r="X93" s="158">
        <v>32</v>
      </c>
      <c r="Y93" s="158">
        <v>32</v>
      </c>
      <c r="Z93" s="324"/>
      <c r="AA93" s="324"/>
      <c r="AB93" s="324"/>
      <c r="AC93" s="324"/>
      <c r="AD93" s="324"/>
      <c r="AE93" s="324"/>
      <c r="AF93" s="324"/>
      <c r="AG93" s="319"/>
      <c r="AH93" s="319"/>
      <c r="AI93" s="324"/>
      <c r="AJ93" s="324"/>
      <c r="AK93" s="324"/>
      <c r="AL93" s="324"/>
      <c r="AM93" s="324"/>
      <c r="AN93" s="324"/>
      <c r="AO93" s="324"/>
      <c r="AP93" s="319"/>
      <c r="AQ93" s="319"/>
      <c r="AR93" s="324"/>
      <c r="AS93" s="324"/>
      <c r="AT93" s="324"/>
      <c r="AU93" s="324"/>
      <c r="AV93" s="324"/>
      <c r="AW93" s="324"/>
      <c r="AX93" s="324"/>
      <c r="AY93" s="319"/>
      <c r="AZ93" s="319"/>
      <c r="BA93" s="324"/>
      <c r="BB93" s="324"/>
      <c r="BC93" s="324"/>
      <c r="BD93" s="324"/>
      <c r="BE93" s="324"/>
      <c r="BF93" s="324"/>
      <c r="BG93" s="324"/>
      <c r="BH93" s="319"/>
      <c r="BI93" s="319"/>
      <c r="BJ93" s="324"/>
      <c r="BK93" s="324"/>
      <c r="BL93" s="324"/>
      <c r="BM93" s="324"/>
      <c r="BN93" s="324"/>
      <c r="BO93" s="324"/>
      <c r="BP93" s="324"/>
      <c r="BQ93" s="319"/>
      <c r="BR93" s="319"/>
      <c r="BS93" s="321"/>
    </row>
    <row r="94" spans="1:71" ht="38.25" customHeight="1" x14ac:dyDescent="0.25">
      <c r="A94" s="357"/>
      <c r="B94" s="240"/>
      <c r="C94" s="337"/>
      <c r="D94" s="310"/>
      <c r="E94" s="310"/>
      <c r="F94" s="244"/>
      <c r="G94" s="244"/>
      <c r="H94" s="244"/>
      <c r="I94" s="244"/>
      <c r="J94" s="244"/>
      <c r="K94" s="244"/>
      <c r="L94" s="244"/>
      <c r="M94" s="145">
        <v>254</v>
      </c>
      <c r="N94" s="137" t="s">
        <v>1076</v>
      </c>
      <c r="O94" s="137" t="s">
        <v>1077</v>
      </c>
      <c r="P94" s="188" t="s">
        <v>1754</v>
      </c>
      <c r="Q94" s="158" t="str">
        <f t="shared" si="2"/>
        <v>MI</v>
      </c>
      <c r="R94" s="158" t="s">
        <v>479</v>
      </c>
      <c r="S94" s="228">
        <v>0.05</v>
      </c>
      <c r="T94" s="158">
        <v>0</v>
      </c>
      <c r="U94" s="158">
        <v>3</v>
      </c>
      <c r="V94" s="158">
        <v>0</v>
      </c>
      <c r="W94" s="158" t="s">
        <v>829</v>
      </c>
      <c r="X94" s="158" t="s">
        <v>848</v>
      </c>
      <c r="Y94" s="158" t="s">
        <v>831</v>
      </c>
      <c r="Z94" s="324"/>
      <c r="AA94" s="324"/>
      <c r="AB94" s="324"/>
      <c r="AC94" s="324"/>
      <c r="AD94" s="324"/>
      <c r="AE94" s="324"/>
      <c r="AF94" s="324"/>
      <c r="AG94" s="319"/>
      <c r="AH94" s="319"/>
      <c r="AI94" s="324"/>
      <c r="AJ94" s="324"/>
      <c r="AK94" s="324"/>
      <c r="AL94" s="324"/>
      <c r="AM94" s="324"/>
      <c r="AN94" s="324"/>
      <c r="AO94" s="324"/>
      <c r="AP94" s="319"/>
      <c r="AQ94" s="319"/>
      <c r="AR94" s="324"/>
      <c r="AS94" s="324"/>
      <c r="AT94" s="324"/>
      <c r="AU94" s="324"/>
      <c r="AV94" s="324"/>
      <c r="AW94" s="324"/>
      <c r="AX94" s="324"/>
      <c r="AY94" s="319"/>
      <c r="AZ94" s="319"/>
      <c r="BA94" s="324"/>
      <c r="BB94" s="324"/>
      <c r="BC94" s="324"/>
      <c r="BD94" s="324"/>
      <c r="BE94" s="324"/>
      <c r="BF94" s="324"/>
      <c r="BG94" s="324"/>
      <c r="BH94" s="319"/>
      <c r="BI94" s="319"/>
      <c r="BJ94" s="324"/>
      <c r="BK94" s="324"/>
      <c r="BL94" s="324"/>
      <c r="BM94" s="324"/>
      <c r="BN94" s="324"/>
      <c r="BO94" s="324"/>
      <c r="BP94" s="324"/>
      <c r="BQ94" s="319"/>
      <c r="BR94" s="319"/>
      <c r="BS94" s="321"/>
    </row>
    <row r="95" spans="1:71" ht="48" x14ac:dyDescent="0.25">
      <c r="A95" s="357"/>
      <c r="B95" s="240"/>
      <c r="C95" s="336"/>
      <c r="D95" s="288"/>
      <c r="E95" s="288" t="s">
        <v>785</v>
      </c>
      <c r="F95" s="245"/>
      <c r="G95" s="245"/>
      <c r="H95" s="245"/>
      <c r="I95" s="245"/>
      <c r="J95" s="245"/>
      <c r="K95" s="245"/>
      <c r="L95" s="245"/>
      <c r="M95" s="145">
        <v>255</v>
      </c>
      <c r="N95" s="137" t="s">
        <v>815</v>
      </c>
      <c r="O95" s="137" t="s">
        <v>1078</v>
      </c>
      <c r="P95" s="188" t="s">
        <v>1754</v>
      </c>
      <c r="Q95" s="158" t="str">
        <f t="shared" si="2"/>
        <v>MM</v>
      </c>
      <c r="R95" s="134" t="s">
        <v>479</v>
      </c>
      <c r="S95" s="229">
        <v>0.05</v>
      </c>
      <c r="T95" s="158">
        <v>32</v>
      </c>
      <c r="U95" s="158">
        <v>32</v>
      </c>
      <c r="V95" s="158">
        <v>32</v>
      </c>
      <c r="W95" s="158">
        <v>32</v>
      </c>
      <c r="X95" s="158">
        <v>32</v>
      </c>
      <c r="Y95" s="158">
        <v>32</v>
      </c>
      <c r="Z95" s="324"/>
      <c r="AA95" s="324"/>
      <c r="AB95" s="324"/>
      <c r="AC95" s="324"/>
      <c r="AD95" s="324"/>
      <c r="AE95" s="324"/>
      <c r="AF95" s="324"/>
      <c r="AG95" s="319"/>
      <c r="AH95" s="319"/>
      <c r="AI95" s="324"/>
      <c r="AJ95" s="324"/>
      <c r="AK95" s="324"/>
      <c r="AL95" s="324"/>
      <c r="AM95" s="324"/>
      <c r="AN95" s="324"/>
      <c r="AO95" s="324"/>
      <c r="AP95" s="319"/>
      <c r="AQ95" s="319"/>
      <c r="AR95" s="324"/>
      <c r="AS95" s="324"/>
      <c r="AT95" s="324"/>
      <c r="AU95" s="324"/>
      <c r="AV95" s="324"/>
      <c r="AW95" s="324"/>
      <c r="AX95" s="324"/>
      <c r="AY95" s="319"/>
      <c r="AZ95" s="319"/>
      <c r="BA95" s="324"/>
      <c r="BB95" s="324"/>
      <c r="BC95" s="324"/>
      <c r="BD95" s="324"/>
      <c r="BE95" s="324"/>
      <c r="BF95" s="324"/>
      <c r="BG95" s="324"/>
      <c r="BH95" s="319"/>
      <c r="BI95" s="319"/>
      <c r="BJ95" s="324"/>
      <c r="BK95" s="324"/>
      <c r="BL95" s="324"/>
      <c r="BM95" s="324"/>
      <c r="BN95" s="324"/>
      <c r="BO95" s="324"/>
      <c r="BP95" s="324"/>
      <c r="BQ95" s="319"/>
      <c r="BR95" s="319"/>
      <c r="BS95" s="321"/>
    </row>
    <row r="96" spans="1:71" ht="33.75" customHeight="1" x14ac:dyDescent="0.25">
      <c r="A96" s="357"/>
      <c r="B96" s="240"/>
      <c r="C96" s="335">
        <v>86</v>
      </c>
      <c r="D96" s="287" t="s">
        <v>1079</v>
      </c>
      <c r="E96" s="287" t="s">
        <v>1080</v>
      </c>
      <c r="F96" s="339">
        <v>18568</v>
      </c>
      <c r="G96" s="339">
        <v>50000</v>
      </c>
      <c r="H96" s="339" t="s">
        <v>455</v>
      </c>
      <c r="I96" s="339" t="s">
        <v>747</v>
      </c>
      <c r="J96" s="339" t="s">
        <v>748</v>
      </c>
      <c r="K96" s="339" t="s">
        <v>749</v>
      </c>
      <c r="L96" s="339" t="s">
        <v>750</v>
      </c>
      <c r="M96" s="145">
        <v>256</v>
      </c>
      <c r="N96" s="137" t="s">
        <v>1081</v>
      </c>
      <c r="O96" s="137" t="s">
        <v>1083</v>
      </c>
      <c r="P96" s="188" t="s">
        <v>1754</v>
      </c>
      <c r="Q96" s="158" t="str">
        <f t="shared" si="2"/>
        <v>MM</v>
      </c>
      <c r="R96" s="47" t="s">
        <v>901</v>
      </c>
      <c r="S96" s="228">
        <v>0.15</v>
      </c>
      <c r="T96" s="158">
        <v>64</v>
      </c>
      <c r="U96" s="158">
        <v>64</v>
      </c>
      <c r="V96" s="158">
        <v>64</v>
      </c>
      <c r="W96" s="158">
        <v>64</v>
      </c>
      <c r="X96" s="158">
        <v>64</v>
      </c>
      <c r="Y96" s="158">
        <v>64</v>
      </c>
      <c r="Z96" s="324"/>
      <c r="AA96" s="324"/>
      <c r="AB96" s="324"/>
      <c r="AC96" s="324"/>
      <c r="AD96" s="324"/>
      <c r="AE96" s="324"/>
      <c r="AF96" s="324"/>
      <c r="AG96" s="319"/>
      <c r="AH96" s="319"/>
      <c r="AI96" s="324"/>
      <c r="AJ96" s="324"/>
      <c r="AK96" s="324"/>
      <c r="AL96" s="324"/>
      <c r="AM96" s="324"/>
      <c r="AN96" s="324"/>
      <c r="AO96" s="324"/>
      <c r="AP96" s="319"/>
      <c r="AQ96" s="319"/>
      <c r="AR96" s="324"/>
      <c r="AS96" s="324"/>
      <c r="AT96" s="324"/>
      <c r="AU96" s="324"/>
      <c r="AV96" s="324"/>
      <c r="AW96" s="324"/>
      <c r="AX96" s="324"/>
      <c r="AY96" s="319"/>
      <c r="AZ96" s="319"/>
      <c r="BA96" s="324"/>
      <c r="BB96" s="324"/>
      <c r="BC96" s="324"/>
      <c r="BD96" s="324"/>
      <c r="BE96" s="324"/>
      <c r="BF96" s="324"/>
      <c r="BG96" s="324"/>
      <c r="BH96" s="319"/>
      <c r="BI96" s="319"/>
      <c r="BJ96" s="324"/>
      <c r="BK96" s="324"/>
      <c r="BL96" s="324"/>
      <c r="BM96" s="324"/>
      <c r="BN96" s="324"/>
      <c r="BO96" s="324"/>
      <c r="BP96" s="324"/>
      <c r="BQ96" s="319"/>
      <c r="BR96" s="319"/>
      <c r="BS96" s="321" t="s">
        <v>512</v>
      </c>
    </row>
    <row r="97" spans="1:71" ht="48" x14ac:dyDescent="0.25">
      <c r="A97" s="357"/>
      <c r="B97" s="240"/>
      <c r="C97" s="336"/>
      <c r="D97" s="310"/>
      <c r="E97" s="310"/>
      <c r="F97" s="340"/>
      <c r="G97" s="340"/>
      <c r="H97" s="340"/>
      <c r="I97" s="351">
        <v>26426</v>
      </c>
      <c r="J97" s="351">
        <v>34284</v>
      </c>
      <c r="K97" s="351">
        <v>42142</v>
      </c>
      <c r="L97" s="351">
        <v>50000</v>
      </c>
      <c r="M97" s="145">
        <v>257</v>
      </c>
      <c r="N97" s="139" t="s">
        <v>1084</v>
      </c>
      <c r="O97" s="139" t="s">
        <v>1085</v>
      </c>
      <c r="P97" s="188" t="s">
        <v>1754</v>
      </c>
      <c r="Q97" s="158" t="s">
        <v>455</v>
      </c>
      <c r="R97" s="155" t="s">
        <v>901</v>
      </c>
      <c r="S97" s="230">
        <v>0.25</v>
      </c>
      <c r="T97" s="38">
        <v>18568</v>
      </c>
      <c r="U97" s="38" t="s">
        <v>889</v>
      </c>
      <c r="V97" s="158" t="s">
        <v>890</v>
      </c>
      <c r="W97" s="158" t="s">
        <v>891</v>
      </c>
      <c r="X97" s="158" t="s">
        <v>892</v>
      </c>
      <c r="Y97" s="158" t="s">
        <v>893</v>
      </c>
      <c r="Z97" s="324"/>
      <c r="AA97" s="324"/>
      <c r="AB97" s="324"/>
      <c r="AC97" s="324"/>
      <c r="AD97" s="324"/>
      <c r="AE97" s="324"/>
      <c r="AF97" s="324"/>
      <c r="AG97" s="319"/>
      <c r="AH97" s="319"/>
      <c r="AI97" s="324"/>
      <c r="AJ97" s="324"/>
      <c r="AK97" s="324"/>
      <c r="AL97" s="324"/>
      <c r="AM97" s="324"/>
      <c r="AN97" s="324"/>
      <c r="AO97" s="324"/>
      <c r="AP97" s="319"/>
      <c r="AQ97" s="319"/>
      <c r="AR97" s="324"/>
      <c r="AS97" s="324"/>
      <c r="AT97" s="324"/>
      <c r="AU97" s="324"/>
      <c r="AV97" s="324"/>
      <c r="AW97" s="324"/>
      <c r="AX97" s="324"/>
      <c r="AY97" s="319"/>
      <c r="AZ97" s="319"/>
      <c r="BA97" s="324"/>
      <c r="BB97" s="324"/>
      <c r="BC97" s="324"/>
      <c r="BD97" s="324"/>
      <c r="BE97" s="324"/>
      <c r="BF97" s="324"/>
      <c r="BG97" s="324"/>
      <c r="BH97" s="319"/>
      <c r="BI97" s="319"/>
      <c r="BJ97" s="324"/>
      <c r="BK97" s="324"/>
      <c r="BL97" s="324"/>
      <c r="BM97" s="324"/>
      <c r="BN97" s="324"/>
      <c r="BO97" s="324"/>
      <c r="BP97" s="324"/>
      <c r="BQ97" s="319"/>
      <c r="BR97" s="319"/>
      <c r="BS97" s="321"/>
    </row>
    <row r="98" spans="1:71" ht="60" customHeight="1" x14ac:dyDescent="0.25">
      <c r="A98" s="307"/>
      <c r="B98" s="287"/>
      <c r="C98" s="150">
        <v>87</v>
      </c>
      <c r="D98" s="139" t="s">
        <v>786</v>
      </c>
      <c r="E98" s="139" t="s">
        <v>787</v>
      </c>
      <c r="F98" s="152">
        <v>17000</v>
      </c>
      <c r="G98" s="152">
        <v>55000</v>
      </c>
      <c r="H98" s="134" t="s">
        <v>455</v>
      </c>
      <c r="I98" s="152" t="s">
        <v>751</v>
      </c>
      <c r="J98" s="152" t="s">
        <v>752</v>
      </c>
      <c r="K98" s="134" t="s">
        <v>753</v>
      </c>
      <c r="L98" s="134" t="s">
        <v>754</v>
      </c>
      <c r="M98" s="150">
        <v>258</v>
      </c>
      <c r="N98" s="142" t="s">
        <v>816</v>
      </c>
      <c r="O98" s="139" t="s">
        <v>817</v>
      </c>
      <c r="P98" s="188" t="s">
        <v>1754</v>
      </c>
      <c r="Q98" s="158" t="str">
        <f t="shared" si="2"/>
        <v>MM</v>
      </c>
      <c r="R98" s="47">
        <v>3</v>
      </c>
      <c r="S98" s="228">
        <v>0.25</v>
      </c>
      <c r="T98" s="158">
        <v>24</v>
      </c>
      <c r="U98" s="158">
        <v>24</v>
      </c>
      <c r="V98" s="158">
        <v>24</v>
      </c>
      <c r="W98" s="158">
        <v>24</v>
      </c>
      <c r="X98" s="158">
        <v>24</v>
      </c>
      <c r="Y98" s="158">
        <v>24</v>
      </c>
      <c r="Z98" s="325"/>
      <c r="AA98" s="324"/>
      <c r="AB98" s="325"/>
      <c r="AC98" s="324"/>
      <c r="AD98" s="324"/>
      <c r="AE98" s="324"/>
      <c r="AF98" s="325"/>
      <c r="AG98" s="319"/>
      <c r="AH98" s="319"/>
      <c r="AI98" s="325"/>
      <c r="AJ98" s="324"/>
      <c r="AK98" s="325"/>
      <c r="AL98" s="324"/>
      <c r="AM98" s="324"/>
      <c r="AN98" s="324"/>
      <c r="AO98" s="324"/>
      <c r="AP98" s="319"/>
      <c r="AQ98" s="319"/>
      <c r="AR98" s="325"/>
      <c r="AS98" s="324"/>
      <c r="AT98" s="325"/>
      <c r="AU98" s="324"/>
      <c r="AV98" s="324"/>
      <c r="AW98" s="324"/>
      <c r="AX98" s="324"/>
      <c r="AY98" s="319"/>
      <c r="AZ98" s="319"/>
      <c r="BA98" s="325"/>
      <c r="BB98" s="324"/>
      <c r="BC98" s="325"/>
      <c r="BD98" s="324"/>
      <c r="BE98" s="324"/>
      <c r="BF98" s="324"/>
      <c r="BG98" s="324"/>
      <c r="BH98" s="319"/>
      <c r="BI98" s="319"/>
      <c r="BJ98" s="325"/>
      <c r="BK98" s="324"/>
      <c r="BL98" s="325"/>
      <c r="BM98" s="324"/>
      <c r="BN98" s="324"/>
      <c r="BO98" s="324"/>
      <c r="BP98" s="324"/>
      <c r="BQ98" s="319"/>
      <c r="BR98" s="319"/>
      <c r="BS98" s="321"/>
    </row>
    <row r="99" spans="1:71" ht="48" customHeight="1" x14ac:dyDescent="0.25">
      <c r="A99" s="357" t="s">
        <v>268</v>
      </c>
      <c r="B99" s="338" t="s">
        <v>772</v>
      </c>
      <c r="C99" s="241">
        <v>88</v>
      </c>
      <c r="D99" s="240" t="s">
        <v>1086</v>
      </c>
      <c r="E99" s="240" t="s">
        <v>1087</v>
      </c>
      <c r="F99" s="341">
        <v>69</v>
      </c>
      <c r="G99" s="341">
        <v>100</v>
      </c>
      <c r="H99" s="341" t="s">
        <v>455</v>
      </c>
      <c r="I99" s="341">
        <v>70</v>
      </c>
      <c r="J99" s="341">
        <v>80</v>
      </c>
      <c r="K99" s="341">
        <v>90</v>
      </c>
      <c r="L99" s="341">
        <v>100</v>
      </c>
      <c r="M99" s="145">
        <v>259</v>
      </c>
      <c r="N99" s="137" t="s">
        <v>1088</v>
      </c>
      <c r="O99" s="137" t="s">
        <v>72</v>
      </c>
      <c r="P99" s="188" t="s">
        <v>1754</v>
      </c>
      <c r="Q99" s="158" t="str">
        <f t="shared" si="2"/>
        <v>MI</v>
      </c>
      <c r="R99" s="47">
        <v>3</v>
      </c>
      <c r="S99" s="228">
        <v>0.35</v>
      </c>
      <c r="T99" s="158">
        <v>95</v>
      </c>
      <c r="U99" s="158">
        <v>96</v>
      </c>
      <c r="V99" s="158">
        <v>95</v>
      </c>
      <c r="W99" s="158">
        <v>95</v>
      </c>
      <c r="X99" s="158">
        <v>96</v>
      </c>
      <c r="Y99" s="158">
        <v>96</v>
      </c>
      <c r="Z99" s="320">
        <v>375363820</v>
      </c>
      <c r="AA99" s="238">
        <v>38697142</v>
      </c>
      <c r="AB99" s="320">
        <v>125631181</v>
      </c>
      <c r="AC99" s="238">
        <v>19691680</v>
      </c>
      <c r="AD99" s="238">
        <v>7152957</v>
      </c>
      <c r="AE99" s="238"/>
      <c r="AF99" s="320">
        <v>184190860</v>
      </c>
      <c r="AG99" s="237">
        <v>118612500</v>
      </c>
      <c r="AH99" s="233" t="s">
        <v>1749</v>
      </c>
      <c r="AI99" s="323">
        <v>89565132</v>
      </c>
      <c r="AJ99" s="238">
        <v>8902948</v>
      </c>
      <c r="AK99" s="323">
        <v>30029250</v>
      </c>
      <c r="AL99" s="238">
        <v>4896587</v>
      </c>
      <c r="AM99" s="238">
        <v>1709750</v>
      </c>
      <c r="AN99" s="238"/>
      <c r="AO99" s="323">
        <v>44026597</v>
      </c>
      <c r="AP99" s="237"/>
      <c r="AQ99" s="237"/>
      <c r="AR99" s="323">
        <v>92106424</v>
      </c>
      <c r="AS99" s="238">
        <v>9327302</v>
      </c>
      <c r="AT99" s="323">
        <v>30930127</v>
      </c>
      <c r="AU99" s="238">
        <v>4740558</v>
      </c>
      <c r="AV99" s="238">
        <v>1761043</v>
      </c>
      <c r="AW99" s="238"/>
      <c r="AX99" s="323">
        <v>45347394</v>
      </c>
      <c r="AY99" s="237"/>
      <c r="AZ99" s="237"/>
      <c r="BA99" s="323">
        <v>95134588</v>
      </c>
      <c r="BB99" s="238">
        <v>9800646</v>
      </c>
      <c r="BC99" s="323">
        <v>31858031</v>
      </c>
      <c r="BD99" s="238">
        <v>4954221</v>
      </c>
      <c r="BE99" s="238">
        <v>1813874</v>
      </c>
      <c r="BF99" s="238"/>
      <c r="BG99" s="327">
        <v>46707816</v>
      </c>
      <c r="BH99" s="237"/>
      <c r="BI99" s="237"/>
      <c r="BJ99" s="323">
        <v>98557675</v>
      </c>
      <c r="BK99" s="238">
        <v>10666247</v>
      </c>
      <c r="BL99" s="323">
        <v>32813772</v>
      </c>
      <c r="BM99" s="238">
        <v>5100315</v>
      </c>
      <c r="BN99" s="238">
        <v>1868290</v>
      </c>
      <c r="BO99" s="238"/>
      <c r="BP99" s="323">
        <v>48109051</v>
      </c>
      <c r="BQ99" s="237">
        <v>37687500</v>
      </c>
      <c r="BR99" s="233" t="s">
        <v>1749</v>
      </c>
      <c r="BS99" s="249" t="s">
        <v>512</v>
      </c>
    </row>
    <row r="100" spans="1:71" ht="36" x14ac:dyDescent="0.25">
      <c r="A100" s="357"/>
      <c r="B100" s="338"/>
      <c r="C100" s="241"/>
      <c r="D100" s="240"/>
      <c r="E100" s="240"/>
      <c r="F100" s="341"/>
      <c r="G100" s="341"/>
      <c r="H100" s="341"/>
      <c r="I100" s="341"/>
      <c r="J100" s="341"/>
      <c r="K100" s="341"/>
      <c r="L100" s="341"/>
      <c r="M100" s="145">
        <v>260</v>
      </c>
      <c r="N100" s="137" t="s">
        <v>1089</v>
      </c>
      <c r="O100" s="137" t="s">
        <v>73</v>
      </c>
      <c r="P100" s="188" t="s">
        <v>1754</v>
      </c>
      <c r="Q100" s="158" t="s">
        <v>455</v>
      </c>
      <c r="R100" s="47">
        <v>3</v>
      </c>
      <c r="S100" s="228">
        <v>0.25</v>
      </c>
      <c r="T100" s="158">
        <v>100</v>
      </c>
      <c r="U100" s="158">
        <v>100</v>
      </c>
      <c r="V100" s="158">
        <v>25</v>
      </c>
      <c r="W100" s="158">
        <v>50</v>
      </c>
      <c r="X100" s="158">
        <v>75</v>
      </c>
      <c r="Y100" s="158">
        <v>100</v>
      </c>
      <c r="Z100" s="321"/>
      <c r="AA100" s="238"/>
      <c r="AB100" s="321"/>
      <c r="AC100" s="238"/>
      <c r="AD100" s="238"/>
      <c r="AE100" s="238"/>
      <c r="AF100" s="321"/>
      <c r="AG100" s="237"/>
      <c r="AH100" s="233"/>
      <c r="AI100" s="324"/>
      <c r="AJ100" s="238"/>
      <c r="AK100" s="324"/>
      <c r="AL100" s="238"/>
      <c r="AM100" s="238"/>
      <c r="AN100" s="238"/>
      <c r="AO100" s="324"/>
      <c r="AP100" s="237"/>
      <c r="AQ100" s="237"/>
      <c r="AR100" s="324"/>
      <c r="AS100" s="238"/>
      <c r="AT100" s="324"/>
      <c r="AU100" s="238"/>
      <c r="AV100" s="238"/>
      <c r="AW100" s="238"/>
      <c r="AX100" s="324"/>
      <c r="AY100" s="237"/>
      <c r="AZ100" s="237"/>
      <c r="BA100" s="324"/>
      <c r="BB100" s="238"/>
      <c r="BC100" s="324"/>
      <c r="BD100" s="238"/>
      <c r="BE100" s="238"/>
      <c r="BF100" s="238"/>
      <c r="BG100" s="328"/>
      <c r="BH100" s="237"/>
      <c r="BI100" s="237"/>
      <c r="BJ100" s="324"/>
      <c r="BK100" s="238"/>
      <c r="BL100" s="324"/>
      <c r="BM100" s="238"/>
      <c r="BN100" s="238"/>
      <c r="BO100" s="238"/>
      <c r="BP100" s="324"/>
      <c r="BQ100" s="237"/>
      <c r="BR100" s="233"/>
      <c r="BS100" s="249"/>
    </row>
    <row r="101" spans="1:71" ht="48" x14ac:dyDescent="0.25">
      <c r="A101" s="357"/>
      <c r="B101" s="338"/>
      <c r="C101" s="241"/>
      <c r="D101" s="240"/>
      <c r="E101" s="240"/>
      <c r="F101" s="341"/>
      <c r="G101" s="341"/>
      <c r="H101" s="341"/>
      <c r="I101" s="341"/>
      <c r="J101" s="341"/>
      <c r="K101" s="341"/>
      <c r="L101" s="341"/>
      <c r="M101" s="145">
        <v>261</v>
      </c>
      <c r="N101" s="137" t="s">
        <v>188</v>
      </c>
      <c r="O101" s="137" t="s">
        <v>74</v>
      </c>
      <c r="P101" s="188" t="s">
        <v>1754</v>
      </c>
      <c r="Q101" s="158" t="str">
        <f t="shared" si="2"/>
        <v>MM</v>
      </c>
      <c r="R101" s="47" t="s">
        <v>903</v>
      </c>
      <c r="S101" s="228">
        <v>0.15</v>
      </c>
      <c r="T101" s="158">
        <v>100</v>
      </c>
      <c r="U101" s="158">
        <v>100</v>
      </c>
      <c r="V101" s="158">
        <v>100</v>
      </c>
      <c r="W101" s="158">
        <v>100</v>
      </c>
      <c r="X101" s="158">
        <v>100</v>
      </c>
      <c r="Y101" s="158">
        <v>100</v>
      </c>
      <c r="Z101" s="321"/>
      <c r="AA101" s="238"/>
      <c r="AB101" s="321"/>
      <c r="AC101" s="238"/>
      <c r="AD101" s="238"/>
      <c r="AE101" s="238"/>
      <c r="AF101" s="321"/>
      <c r="AG101" s="237"/>
      <c r="AH101" s="233"/>
      <c r="AI101" s="324"/>
      <c r="AJ101" s="238"/>
      <c r="AK101" s="324"/>
      <c r="AL101" s="238"/>
      <c r="AM101" s="238"/>
      <c r="AN101" s="238"/>
      <c r="AO101" s="324"/>
      <c r="AP101" s="237"/>
      <c r="AQ101" s="237"/>
      <c r="AR101" s="324"/>
      <c r="AS101" s="238"/>
      <c r="AT101" s="324"/>
      <c r="AU101" s="238"/>
      <c r="AV101" s="238"/>
      <c r="AW101" s="238"/>
      <c r="AX101" s="324"/>
      <c r="AY101" s="237"/>
      <c r="AZ101" s="237"/>
      <c r="BA101" s="324"/>
      <c r="BB101" s="238"/>
      <c r="BC101" s="324"/>
      <c r="BD101" s="238"/>
      <c r="BE101" s="238"/>
      <c r="BF101" s="238"/>
      <c r="BG101" s="328"/>
      <c r="BH101" s="237"/>
      <c r="BI101" s="237"/>
      <c r="BJ101" s="324"/>
      <c r="BK101" s="238"/>
      <c r="BL101" s="324"/>
      <c r="BM101" s="238"/>
      <c r="BN101" s="238"/>
      <c r="BO101" s="238"/>
      <c r="BP101" s="324"/>
      <c r="BQ101" s="237"/>
      <c r="BR101" s="233"/>
      <c r="BS101" s="249"/>
    </row>
    <row r="102" spans="1:71" ht="48" x14ac:dyDescent="0.25">
      <c r="A102" s="357"/>
      <c r="B102" s="338"/>
      <c r="C102" s="241"/>
      <c r="D102" s="240"/>
      <c r="E102" s="240"/>
      <c r="F102" s="341"/>
      <c r="G102" s="341"/>
      <c r="H102" s="341"/>
      <c r="I102" s="341"/>
      <c r="J102" s="341"/>
      <c r="K102" s="341"/>
      <c r="L102" s="341"/>
      <c r="M102" s="145">
        <v>262</v>
      </c>
      <c r="N102" s="137" t="s">
        <v>75</v>
      </c>
      <c r="O102" s="137" t="s">
        <v>818</v>
      </c>
      <c r="P102" s="188" t="s">
        <v>1754</v>
      </c>
      <c r="Q102" s="158" t="s">
        <v>455</v>
      </c>
      <c r="R102" s="47">
        <v>3</v>
      </c>
      <c r="S102" s="228">
        <v>0.35</v>
      </c>
      <c r="T102" s="158">
        <v>40</v>
      </c>
      <c r="U102" s="158" t="s">
        <v>894</v>
      </c>
      <c r="V102" s="158" t="s">
        <v>895</v>
      </c>
      <c r="W102" s="158" t="s">
        <v>896</v>
      </c>
      <c r="X102" s="158" t="s">
        <v>897</v>
      </c>
      <c r="Y102" s="158" t="s">
        <v>898</v>
      </c>
      <c r="Z102" s="321"/>
      <c r="AA102" s="238"/>
      <c r="AB102" s="321"/>
      <c r="AC102" s="238"/>
      <c r="AD102" s="238"/>
      <c r="AE102" s="238"/>
      <c r="AF102" s="321"/>
      <c r="AG102" s="237"/>
      <c r="AH102" s="233"/>
      <c r="AI102" s="324"/>
      <c r="AJ102" s="238"/>
      <c r="AK102" s="324"/>
      <c r="AL102" s="238"/>
      <c r="AM102" s="238"/>
      <c r="AN102" s="238"/>
      <c r="AO102" s="324"/>
      <c r="AP102" s="237"/>
      <c r="AQ102" s="237"/>
      <c r="AR102" s="324"/>
      <c r="AS102" s="238"/>
      <c r="AT102" s="324"/>
      <c r="AU102" s="238"/>
      <c r="AV102" s="238"/>
      <c r="AW102" s="238"/>
      <c r="AX102" s="324"/>
      <c r="AY102" s="237"/>
      <c r="AZ102" s="237"/>
      <c r="BA102" s="324"/>
      <c r="BB102" s="238"/>
      <c r="BC102" s="324"/>
      <c r="BD102" s="238"/>
      <c r="BE102" s="238"/>
      <c r="BF102" s="238"/>
      <c r="BG102" s="328"/>
      <c r="BH102" s="237"/>
      <c r="BI102" s="237"/>
      <c r="BJ102" s="324"/>
      <c r="BK102" s="238"/>
      <c r="BL102" s="324"/>
      <c r="BM102" s="238"/>
      <c r="BN102" s="238"/>
      <c r="BO102" s="238"/>
      <c r="BP102" s="324"/>
      <c r="BQ102" s="237"/>
      <c r="BR102" s="233"/>
      <c r="BS102" s="249"/>
    </row>
    <row r="103" spans="1:71" ht="54" customHeight="1" x14ac:dyDescent="0.25">
      <c r="A103" s="357"/>
      <c r="B103" s="338"/>
      <c r="C103" s="241"/>
      <c r="D103" s="240"/>
      <c r="E103" s="240"/>
      <c r="F103" s="341"/>
      <c r="G103" s="341"/>
      <c r="H103" s="341"/>
      <c r="I103" s="341"/>
      <c r="J103" s="341"/>
      <c r="K103" s="341"/>
      <c r="L103" s="341"/>
      <c r="M103" s="145">
        <v>263</v>
      </c>
      <c r="N103" s="137" t="s">
        <v>189</v>
      </c>
      <c r="O103" s="137" t="s">
        <v>1090</v>
      </c>
      <c r="P103" s="188" t="s">
        <v>1754</v>
      </c>
      <c r="Q103" s="158" t="str">
        <f t="shared" si="2"/>
        <v>MI</v>
      </c>
      <c r="R103" s="47">
        <v>3</v>
      </c>
      <c r="S103" s="228">
        <v>0.35</v>
      </c>
      <c r="T103" s="158">
        <v>0</v>
      </c>
      <c r="U103" s="158">
        <v>30</v>
      </c>
      <c r="V103" s="158">
        <v>0</v>
      </c>
      <c r="W103" s="158">
        <v>10</v>
      </c>
      <c r="X103" s="158" t="s">
        <v>735</v>
      </c>
      <c r="Y103" s="158" t="s">
        <v>736</v>
      </c>
      <c r="Z103" s="321"/>
      <c r="AA103" s="238"/>
      <c r="AB103" s="321"/>
      <c r="AC103" s="238"/>
      <c r="AD103" s="238"/>
      <c r="AE103" s="238"/>
      <c r="AF103" s="321"/>
      <c r="AG103" s="237"/>
      <c r="AH103" s="233"/>
      <c r="AI103" s="324"/>
      <c r="AJ103" s="238"/>
      <c r="AK103" s="324"/>
      <c r="AL103" s="238"/>
      <c r="AM103" s="238"/>
      <c r="AN103" s="238"/>
      <c r="AO103" s="324"/>
      <c r="AP103" s="237"/>
      <c r="AQ103" s="237"/>
      <c r="AR103" s="324"/>
      <c r="AS103" s="238"/>
      <c r="AT103" s="324"/>
      <c r="AU103" s="238"/>
      <c r="AV103" s="238"/>
      <c r="AW103" s="238"/>
      <c r="AX103" s="324"/>
      <c r="AY103" s="237"/>
      <c r="AZ103" s="237"/>
      <c r="BA103" s="324"/>
      <c r="BB103" s="238"/>
      <c r="BC103" s="324"/>
      <c r="BD103" s="238"/>
      <c r="BE103" s="238"/>
      <c r="BF103" s="238"/>
      <c r="BG103" s="328"/>
      <c r="BH103" s="237"/>
      <c r="BI103" s="237"/>
      <c r="BJ103" s="324"/>
      <c r="BK103" s="238"/>
      <c r="BL103" s="324"/>
      <c r="BM103" s="238"/>
      <c r="BN103" s="238"/>
      <c r="BO103" s="238"/>
      <c r="BP103" s="324"/>
      <c r="BQ103" s="237"/>
      <c r="BR103" s="233"/>
      <c r="BS103" s="249"/>
    </row>
    <row r="104" spans="1:71" ht="45" customHeight="1" x14ac:dyDescent="0.25">
      <c r="A104" s="357"/>
      <c r="B104" s="338"/>
      <c r="C104" s="241">
        <v>89</v>
      </c>
      <c r="D104" s="240" t="s">
        <v>190</v>
      </c>
      <c r="E104" s="240" t="s">
        <v>76</v>
      </c>
      <c r="F104" s="350">
        <v>82.2</v>
      </c>
      <c r="G104" s="350">
        <v>90</v>
      </c>
      <c r="H104" s="352" t="s">
        <v>455</v>
      </c>
      <c r="I104" s="352">
        <v>0.84</v>
      </c>
      <c r="J104" s="352">
        <v>0.86</v>
      </c>
      <c r="K104" s="352">
        <v>0.88</v>
      </c>
      <c r="L104" s="352">
        <v>0.9</v>
      </c>
      <c r="M104" s="145">
        <v>264</v>
      </c>
      <c r="N104" s="156" t="s">
        <v>1091</v>
      </c>
      <c r="O104" s="137" t="s">
        <v>1092</v>
      </c>
      <c r="P104" s="188" t="s">
        <v>1754</v>
      </c>
      <c r="Q104" s="158" t="str">
        <f t="shared" si="2"/>
        <v>MM</v>
      </c>
      <c r="R104" s="47" t="s">
        <v>478</v>
      </c>
      <c r="S104" s="228">
        <v>0.25</v>
      </c>
      <c r="T104" s="158">
        <v>100</v>
      </c>
      <c r="U104" s="158">
        <v>100</v>
      </c>
      <c r="V104" s="158">
        <v>100</v>
      </c>
      <c r="W104" s="158">
        <v>100</v>
      </c>
      <c r="X104" s="158">
        <v>100</v>
      </c>
      <c r="Y104" s="158">
        <v>100</v>
      </c>
      <c r="Z104" s="321"/>
      <c r="AA104" s="238"/>
      <c r="AB104" s="321"/>
      <c r="AC104" s="238"/>
      <c r="AD104" s="238"/>
      <c r="AE104" s="238"/>
      <c r="AF104" s="321"/>
      <c r="AG104" s="237"/>
      <c r="AH104" s="233"/>
      <c r="AI104" s="324"/>
      <c r="AJ104" s="238"/>
      <c r="AK104" s="324"/>
      <c r="AL104" s="238"/>
      <c r="AM104" s="238"/>
      <c r="AN104" s="238"/>
      <c r="AO104" s="324"/>
      <c r="AP104" s="237"/>
      <c r="AQ104" s="237"/>
      <c r="AR104" s="324"/>
      <c r="AS104" s="238"/>
      <c r="AT104" s="324"/>
      <c r="AU104" s="238"/>
      <c r="AV104" s="238"/>
      <c r="AW104" s="238"/>
      <c r="AX104" s="324"/>
      <c r="AY104" s="237"/>
      <c r="AZ104" s="237"/>
      <c r="BA104" s="324"/>
      <c r="BB104" s="238"/>
      <c r="BC104" s="324"/>
      <c r="BD104" s="238"/>
      <c r="BE104" s="238"/>
      <c r="BF104" s="238"/>
      <c r="BG104" s="328"/>
      <c r="BH104" s="237"/>
      <c r="BI104" s="237"/>
      <c r="BJ104" s="324"/>
      <c r="BK104" s="238"/>
      <c r="BL104" s="324"/>
      <c r="BM104" s="238"/>
      <c r="BN104" s="238"/>
      <c r="BO104" s="238"/>
      <c r="BP104" s="324"/>
      <c r="BQ104" s="237"/>
      <c r="BR104" s="233"/>
      <c r="BS104" s="249"/>
    </row>
    <row r="105" spans="1:71" ht="22.5" customHeight="1" x14ac:dyDescent="0.25">
      <c r="A105" s="357"/>
      <c r="B105" s="338"/>
      <c r="C105" s="241"/>
      <c r="D105" s="240"/>
      <c r="E105" s="240"/>
      <c r="F105" s="350"/>
      <c r="G105" s="350"/>
      <c r="H105" s="341"/>
      <c r="I105" s="341"/>
      <c r="J105" s="341"/>
      <c r="K105" s="341"/>
      <c r="L105" s="341"/>
      <c r="M105" s="145">
        <v>265</v>
      </c>
      <c r="N105" s="137" t="s">
        <v>1093</v>
      </c>
      <c r="O105" s="137" t="s">
        <v>77</v>
      </c>
      <c r="P105" s="188" t="s">
        <v>1754</v>
      </c>
      <c r="Q105" s="158" t="str">
        <f t="shared" si="2"/>
        <v>MM</v>
      </c>
      <c r="R105" s="47">
        <v>3</v>
      </c>
      <c r="S105" s="228">
        <v>0.05</v>
      </c>
      <c r="T105" s="158">
        <v>100</v>
      </c>
      <c r="U105" s="158">
        <v>100</v>
      </c>
      <c r="V105" s="158">
        <v>100</v>
      </c>
      <c r="W105" s="158">
        <v>100</v>
      </c>
      <c r="X105" s="158">
        <v>100</v>
      </c>
      <c r="Y105" s="158">
        <v>100</v>
      </c>
      <c r="Z105" s="321"/>
      <c r="AA105" s="238"/>
      <c r="AB105" s="321"/>
      <c r="AC105" s="238"/>
      <c r="AD105" s="238"/>
      <c r="AE105" s="238"/>
      <c r="AF105" s="321"/>
      <c r="AG105" s="237"/>
      <c r="AH105" s="233"/>
      <c r="AI105" s="324"/>
      <c r="AJ105" s="238"/>
      <c r="AK105" s="324"/>
      <c r="AL105" s="238"/>
      <c r="AM105" s="238"/>
      <c r="AN105" s="238"/>
      <c r="AO105" s="324"/>
      <c r="AP105" s="237"/>
      <c r="AQ105" s="237"/>
      <c r="AR105" s="324"/>
      <c r="AS105" s="238"/>
      <c r="AT105" s="324"/>
      <c r="AU105" s="238"/>
      <c r="AV105" s="238"/>
      <c r="AW105" s="238"/>
      <c r="AX105" s="324"/>
      <c r="AY105" s="237"/>
      <c r="AZ105" s="237"/>
      <c r="BA105" s="324"/>
      <c r="BB105" s="238"/>
      <c r="BC105" s="324"/>
      <c r="BD105" s="238"/>
      <c r="BE105" s="238"/>
      <c r="BF105" s="238"/>
      <c r="BG105" s="328"/>
      <c r="BH105" s="237"/>
      <c r="BI105" s="237"/>
      <c r="BJ105" s="324"/>
      <c r="BK105" s="238"/>
      <c r="BL105" s="324"/>
      <c r="BM105" s="238"/>
      <c r="BN105" s="238"/>
      <c r="BO105" s="238"/>
      <c r="BP105" s="324"/>
      <c r="BQ105" s="237"/>
      <c r="BR105" s="233"/>
      <c r="BS105" s="249"/>
    </row>
    <row r="106" spans="1:71" ht="15" customHeight="1" x14ac:dyDescent="0.25">
      <c r="A106" s="357"/>
      <c r="B106" s="338"/>
      <c r="C106" s="241"/>
      <c r="D106" s="240"/>
      <c r="E106" s="240"/>
      <c r="F106" s="350"/>
      <c r="G106" s="350"/>
      <c r="H106" s="341"/>
      <c r="I106" s="341"/>
      <c r="J106" s="341"/>
      <c r="K106" s="341"/>
      <c r="L106" s="341"/>
      <c r="M106" s="145">
        <v>266</v>
      </c>
      <c r="N106" s="240" t="s">
        <v>1094</v>
      </c>
      <c r="O106" s="137" t="s">
        <v>78</v>
      </c>
      <c r="P106" s="188" t="s">
        <v>1754</v>
      </c>
      <c r="Q106" s="158" t="str">
        <f t="shared" si="2"/>
        <v>MM</v>
      </c>
      <c r="R106" s="47">
        <v>3</v>
      </c>
      <c r="S106" s="228">
        <v>0.15</v>
      </c>
      <c r="T106" s="158">
        <v>100</v>
      </c>
      <c r="U106" s="158">
        <v>100</v>
      </c>
      <c r="V106" s="158">
        <v>100</v>
      </c>
      <c r="W106" s="158">
        <v>100</v>
      </c>
      <c r="X106" s="158">
        <v>100</v>
      </c>
      <c r="Y106" s="158">
        <v>100</v>
      </c>
      <c r="Z106" s="321"/>
      <c r="AA106" s="238"/>
      <c r="AB106" s="321"/>
      <c r="AC106" s="238"/>
      <c r="AD106" s="238"/>
      <c r="AE106" s="238"/>
      <c r="AF106" s="321"/>
      <c r="AG106" s="237"/>
      <c r="AH106" s="233"/>
      <c r="AI106" s="324"/>
      <c r="AJ106" s="238"/>
      <c r="AK106" s="324"/>
      <c r="AL106" s="238"/>
      <c r="AM106" s="238"/>
      <c r="AN106" s="238"/>
      <c r="AO106" s="324"/>
      <c r="AP106" s="237"/>
      <c r="AQ106" s="237"/>
      <c r="AR106" s="324"/>
      <c r="AS106" s="238"/>
      <c r="AT106" s="324"/>
      <c r="AU106" s="238"/>
      <c r="AV106" s="238"/>
      <c r="AW106" s="238"/>
      <c r="AX106" s="324"/>
      <c r="AY106" s="237"/>
      <c r="AZ106" s="237"/>
      <c r="BA106" s="324"/>
      <c r="BB106" s="238"/>
      <c r="BC106" s="324"/>
      <c r="BD106" s="238"/>
      <c r="BE106" s="238"/>
      <c r="BF106" s="238"/>
      <c r="BG106" s="328"/>
      <c r="BH106" s="237"/>
      <c r="BI106" s="237"/>
      <c r="BJ106" s="324"/>
      <c r="BK106" s="238"/>
      <c r="BL106" s="324"/>
      <c r="BM106" s="238"/>
      <c r="BN106" s="238"/>
      <c r="BO106" s="238"/>
      <c r="BP106" s="324"/>
      <c r="BQ106" s="237"/>
      <c r="BR106" s="233"/>
      <c r="BS106" s="249"/>
    </row>
    <row r="107" spans="1:71" ht="24" customHeight="1" x14ac:dyDescent="0.25">
      <c r="A107" s="357"/>
      <c r="B107" s="338"/>
      <c r="C107" s="241"/>
      <c r="D107" s="240"/>
      <c r="E107" s="240"/>
      <c r="F107" s="350"/>
      <c r="G107" s="350"/>
      <c r="H107" s="341"/>
      <c r="I107" s="341"/>
      <c r="J107" s="341"/>
      <c r="K107" s="341"/>
      <c r="L107" s="341"/>
      <c r="M107" s="145">
        <v>267</v>
      </c>
      <c r="N107" s="240"/>
      <c r="O107" s="137" t="s">
        <v>191</v>
      </c>
      <c r="P107" s="188" t="s">
        <v>1754</v>
      </c>
      <c r="Q107" s="158" t="s">
        <v>455</v>
      </c>
      <c r="R107" s="47">
        <v>3</v>
      </c>
      <c r="S107" s="228">
        <v>0.05</v>
      </c>
      <c r="T107" s="158">
        <v>100</v>
      </c>
      <c r="U107" s="158">
        <v>100</v>
      </c>
      <c r="V107" s="158">
        <v>60</v>
      </c>
      <c r="W107" s="158">
        <v>70</v>
      </c>
      <c r="X107" s="158">
        <v>80</v>
      </c>
      <c r="Y107" s="158">
        <v>80</v>
      </c>
      <c r="Z107" s="321"/>
      <c r="AA107" s="238"/>
      <c r="AB107" s="321"/>
      <c r="AC107" s="238"/>
      <c r="AD107" s="238"/>
      <c r="AE107" s="238"/>
      <c r="AF107" s="321"/>
      <c r="AG107" s="237"/>
      <c r="AH107" s="233"/>
      <c r="AI107" s="324"/>
      <c r="AJ107" s="238"/>
      <c r="AK107" s="324"/>
      <c r="AL107" s="238"/>
      <c r="AM107" s="238"/>
      <c r="AN107" s="238"/>
      <c r="AO107" s="324"/>
      <c r="AP107" s="237"/>
      <c r="AQ107" s="237"/>
      <c r="AR107" s="324"/>
      <c r="AS107" s="238"/>
      <c r="AT107" s="324"/>
      <c r="AU107" s="238"/>
      <c r="AV107" s="238"/>
      <c r="AW107" s="238"/>
      <c r="AX107" s="324"/>
      <c r="AY107" s="237"/>
      <c r="AZ107" s="237"/>
      <c r="BA107" s="324"/>
      <c r="BB107" s="238"/>
      <c r="BC107" s="324"/>
      <c r="BD107" s="238"/>
      <c r="BE107" s="238"/>
      <c r="BF107" s="238"/>
      <c r="BG107" s="328"/>
      <c r="BH107" s="237"/>
      <c r="BI107" s="237"/>
      <c r="BJ107" s="324"/>
      <c r="BK107" s="238"/>
      <c r="BL107" s="324"/>
      <c r="BM107" s="238"/>
      <c r="BN107" s="238"/>
      <c r="BO107" s="238"/>
      <c r="BP107" s="324"/>
      <c r="BQ107" s="237"/>
      <c r="BR107" s="233"/>
      <c r="BS107" s="249"/>
    </row>
    <row r="108" spans="1:71" ht="24" x14ac:dyDescent="0.25">
      <c r="A108" s="357"/>
      <c r="B108" s="338"/>
      <c r="C108" s="241">
        <v>90</v>
      </c>
      <c r="D108" s="240" t="s">
        <v>204</v>
      </c>
      <c r="E108" s="240" t="s">
        <v>1095</v>
      </c>
      <c r="F108" s="341">
        <v>90</v>
      </c>
      <c r="G108" s="341">
        <v>92</v>
      </c>
      <c r="H108" s="341" t="s">
        <v>456</v>
      </c>
      <c r="I108" s="341">
        <v>92</v>
      </c>
      <c r="J108" s="341">
        <v>92</v>
      </c>
      <c r="K108" s="341">
        <v>92</v>
      </c>
      <c r="L108" s="341">
        <v>92</v>
      </c>
      <c r="M108" s="145">
        <v>268</v>
      </c>
      <c r="N108" s="137" t="s">
        <v>192</v>
      </c>
      <c r="O108" s="137" t="s">
        <v>79</v>
      </c>
      <c r="P108" s="188" t="s">
        <v>1754</v>
      </c>
      <c r="Q108" s="158" t="str">
        <f t="shared" si="2"/>
        <v>MI</v>
      </c>
      <c r="R108" s="47">
        <v>3</v>
      </c>
      <c r="S108" s="228">
        <v>0.05</v>
      </c>
      <c r="T108" s="158">
        <v>0</v>
      </c>
      <c r="U108" s="158">
        <v>1</v>
      </c>
      <c r="V108" s="158">
        <v>0</v>
      </c>
      <c r="W108" s="158">
        <v>0</v>
      </c>
      <c r="X108" s="158">
        <v>0</v>
      </c>
      <c r="Y108" s="158">
        <v>1</v>
      </c>
      <c r="Z108" s="321"/>
      <c r="AA108" s="238"/>
      <c r="AB108" s="321"/>
      <c r="AC108" s="238"/>
      <c r="AD108" s="238"/>
      <c r="AE108" s="238"/>
      <c r="AF108" s="321"/>
      <c r="AG108" s="237"/>
      <c r="AH108" s="233"/>
      <c r="AI108" s="324"/>
      <c r="AJ108" s="238"/>
      <c r="AK108" s="324"/>
      <c r="AL108" s="238"/>
      <c r="AM108" s="238"/>
      <c r="AN108" s="238"/>
      <c r="AO108" s="324"/>
      <c r="AP108" s="237"/>
      <c r="AQ108" s="237"/>
      <c r="AR108" s="324"/>
      <c r="AS108" s="238"/>
      <c r="AT108" s="324"/>
      <c r="AU108" s="238"/>
      <c r="AV108" s="238"/>
      <c r="AW108" s="238"/>
      <c r="AX108" s="324"/>
      <c r="AY108" s="237"/>
      <c r="AZ108" s="237"/>
      <c r="BA108" s="324"/>
      <c r="BB108" s="238"/>
      <c r="BC108" s="324"/>
      <c r="BD108" s="238"/>
      <c r="BE108" s="238"/>
      <c r="BF108" s="238"/>
      <c r="BG108" s="328"/>
      <c r="BH108" s="237"/>
      <c r="BI108" s="237"/>
      <c r="BJ108" s="324"/>
      <c r="BK108" s="238"/>
      <c r="BL108" s="324"/>
      <c r="BM108" s="238"/>
      <c r="BN108" s="238"/>
      <c r="BO108" s="238"/>
      <c r="BP108" s="324"/>
      <c r="BQ108" s="237"/>
      <c r="BR108" s="233"/>
      <c r="BS108" s="249"/>
    </row>
    <row r="109" spans="1:71" ht="24" x14ac:dyDescent="0.25">
      <c r="A109" s="357"/>
      <c r="B109" s="338"/>
      <c r="C109" s="241"/>
      <c r="D109" s="240"/>
      <c r="E109" s="240"/>
      <c r="F109" s="341"/>
      <c r="G109" s="341"/>
      <c r="H109" s="341"/>
      <c r="I109" s="341"/>
      <c r="J109" s="341"/>
      <c r="K109" s="341"/>
      <c r="L109" s="341"/>
      <c r="M109" s="145">
        <v>269</v>
      </c>
      <c r="N109" s="137" t="s">
        <v>193</v>
      </c>
      <c r="O109" s="137" t="s">
        <v>80</v>
      </c>
      <c r="P109" s="188" t="s">
        <v>1754</v>
      </c>
      <c r="Q109" s="158" t="str">
        <f t="shared" si="2"/>
        <v>MI</v>
      </c>
      <c r="R109" s="47">
        <v>3</v>
      </c>
      <c r="S109" s="228">
        <v>0.05</v>
      </c>
      <c r="T109" s="158">
        <v>80</v>
      </c>
      <c r="U109" s="158">
        <v>85</v>
      </c>
      <c r="V109" s="158">
        <v>81</v>
      </c>
      <c r="W109" s="158">
        <v>82</v>
      </c>
      <c r="X109" s="158">
        <v>84</v>
      </c>
      <c r="Y109" s="158">
        <v>85</v>
      </c>
      <c r="Z109" s="321"/>
      <c r="AA109" s="238"/>
      <c r="AB109" s="321"/>
      <c r="AC109" s="238"/>
      <c r="AD109" s="238"/>
      <c r="AE109" s="238"/>
      <c r="AF109" s="321"/>
      <c r="AG109" s="237"/>
      <c r="AH109" s="233"/>
      <c r="AI109" s="324"/>
      <c r="AJ109" s="238"/>
      <c r="AK109" s="324"/>
      <c r="AL109" s="238"/>
      <c r="AM109" s="238"/>
      <c r="AN109" s="238"/>
      <c r="AO109" s="324"/>
      <c r="AP109" s="237"/>
      <c r="AQ109" s="237"/>
      <c r="AR109" s="324"/>
      <c r="AS109" s="238"/>
      <c r="AT109" s="324"/>
      <c r="AU109" s="238"/>
      <c r="AV109" s="238"/>
      <c r="AW109" s="238"/>
      <c r="AX109" s="324"/>
      <c r="AY109" s="237"/>
      <c r="AZ109" s="237"/>
      <c r="BA109" s="324"/>
      <c r="BB109" s="238"/>
      <c r="BC109" s="324"/>
      <c r="BD109" s="238"/>
      <c r="BE109" s="238"/>
      <c r="BF109" s="238"/>
      <c r="BG109" s="328"/>
      <c r="BH109" s="237"/>
      <c r="BI109" s="237"/>
      <c r="BJ109" s="324"/>
      <c r="BK109" s="238"/>
      <c r="BL109" s="324"/>
      <c r="BM109" s="238"/>
      <c r="BN109" s="238"/>
      <c r="BO109" s="238"/>
      <c r="BP109" s="324"/>
      <c r="BQ109" s="237"/>
      <c r="BR109" s="233"/>
      <c r="BS109" s="249"/>
    </row>
    <row r="110" spans="1:71" ht="24" customHeight="1" x14ac:dyDescent="0.25">
      <c r="A110" s="357"/>
      <c r="B110" s="338"/>
      <c r="C110" s="241"/>
      <c r="D110" s="240"/>
      <c r="E110" s="240"/>
      <c r="F110" s="341"/>
      <c r="G110" s="341"/>
      <c r="H110" s="341"/>
      <c r="I110" s="341"/>
      <c r="J110" s="341"/>
      <c r="K110" s="341"/>
      <c r="L110" s="341"/>
      <c r="M110" s="145">
        <v>270</v>
      </c>
      <c r="N110" s="137" t="s">
        <v>194</v>
      </c>
      <c r="O110" s="137" t="s">
        <v>81</v>
      </c>
      <c r="P110" s="188" t="s">
        <v>1754</v>
      </c>
      <c r="Q110" s="158" t="str">
        <f t="shared" si="2"/>
        <v>MM</v>
      </c>
      <c r="R110" s="47">
        <v>3</v>
      </c>
      <c r="S110" s="228">
        <v>0.05</v>
      </c>
      <c r="T110" s="158">
        <v>80</v>
      </c>
      <c r="U110" s="158">
        <v>80</v>
      </c>
      <c r="V110" s="158">
        <v>80</v>
      </c>
      <c r="W110" s="158">
        <v>80</v>
      </c>
      <c r="X110" s="158">
        <v>80</v>
      </c>
      <c r="Y110" s="158">
        <v>80</v>
      </c>
      <c r="Z110" s="321"/>
      <c r="AA110" s="238"/>
      <c r="AB110" s="321"/>
      <c r="AC110" s="238"/>
      <c r="AD110" s="238"/>
      <c r="AE110" s="238"/>
      <c r="AF110" s="321"/>
      <c r="AG110" s="237"/>
      <c r="AH110" s="233"/>
      <c r="AI110" s="324"/>
      <c r="AJ110" s="238"/>
      <c r="AK110" s="324"/>
      <c r="AL110" s="238"/>
      <c r="AM110" s="238"/>
      <c r="AN110" s="238"/>
      <c r="AO110" s="324"/>
      <c r="AP110" s="237"/>
      <c r="AQ110" s="237"/>
      <c r="AR110" s="324"/>
      <c r="AS110" s="238"/>
      <c r="AT110" s="324"/>
      <c r="AU110" s="238"/>
      <c r="AV110" s="238"/>
      <c r="AW110" s="238"/>
      <c r="AX110" s="324"/>
      <c r="AY110" s="237"/>
      <c r="AZ110" s="237"/>
      <c r="BA110" s="324"/>
      <c r="BB110" s="238"/>
      <c r="BC110" s="324"/>
      <c r="BD110" s="238"/>
      <c r="BE110" s="238"/>
      <c r="BF110" s="238"/>
      <c r="BG110" s="328"/>
      <c r="BH110" s="237"/>
      <c r="BI110" s="237"/>
      <c r="BJ110" s="324"/>
      <c r="BK110" s="238"/>
      <c r="BL110" s="324"/>
      <c r="BM110" s="238"/>
      <c r="BN110" s="238"/>
      <c r="BO110" s="238"/>
      <c r="BP110" s="324"/>
      <c r="BQ110" s="237"/>
      <c r="BR110" s="233"/>
      <c r="BS110" s="249"/>
    </row>
    <row r="111" spans="1:71" ht="36" x14ac:dyDescent="0.25">
      <c r="A111" s="357"/>
      <c r="B111" s="338"/>
      <c r="C111" s="241"/>
      <c r="D111" s="240"/>
      <c r="E111" s="240"/>
      <c r="F111" s="341"/>
      <c r="G111" s="341"/>
      <c r="H111" s="341"/>
      <c r="I111" s="341"/>
      <c r="J111" s="341"/>
      <c r="K111" s="341"/>
      <c r="L111" s="341"/>
      <c r="M111" s="145">
        <v>271</v>
      </c>
      <c r="N111" s="137" t="s">
        <v>1096</v>
      </c>
      <c r="O111" s="137" t="s">
        <v>1097</v>
      </c>
      <c r="P111" s="188" t="s">
        <v>1754</v>
      </c>
      <c r="Q111" s="158" t="str">
        <f t="shared" si="2"/>
        <v>MI</v>
      </c>
      <c r="R111" s="47">
        <v>3</v>
      </c>
      <c r="S111" s="228">
        <v>0.05</v>
      </c>
      <c r="T111" s="158">
        <v>40</v>
      </c>
      <c r="U111" s="158">
        <v>80</v>
      </c>
      <c r="V111" s="158">
        <v>50</v>
      </c>
      <c r="W111" s="158">
        <v>60</v>
      </c>
      <c r="X111" s="158">
        <v>70</v>
      </c>
      <c r="Y111" s="158">
        <v>80</v>
      </c>
      <c r="Z111" s="321"/>
      <c r="AA111" s="238"/>
      <c r="AB111" s="321"/>
      <c r="AC111" s="238"/>
      <c r="AD111" s="238"/>
      <c r="AE111" s="238"/>
      <c r="AF111" s="321"/>
      <c r="AG111" s="237"/>
      <c r="AH111" s="233"/>
      <c r="AI111" s="324"/>
      <c r="AJ111" s="238"/>
      <c r="AK111" s="324"/>
      <c r="AL111" s="238"/>
      <c r="AM111" s="238"/>
      <c r="AN111" s="238"/>
      <c r="AO111" s="324"/>
      <c r="AP111" s="237"/>
      <c r="AQ111" s="237"/>
      <c r="AR111" s="324"/>
      <c r="AS111" s="238"/>
      <c r="AT111" s="324"/>
      <c r="AU111" s="238"/>
      <c r="AV111" s="238"/>
      <c r="AW111" s="238"/>
      <c r="AX111" s="324"/>
      <c r="AY111" s="237"/>
      <c r="AZ111" s="237"/>
      <c r="BA111" s="324"/>
      <c r="BB111" s="238"/>
      <c r="BC111" s="324"/>
      <c r="BD111" s="238"/>
      <c r="BE111" s="238"/>
      <c r="BF111" s="238"/>
      <c r="BG111" s="328"/>
      <c r="BH111" s="237"/>
      <c r="BI111" s="237"/>
      <c r="BJ111" s="324"/>
      <c r="BK111" s="238"/>
      <c r="BL111" s="324"/>
      <c r="BM111" s="238"/>
      <c r="BN111" s="238"/>
      <c r="BO111" s="238"/>
      <c r="BP111" s="324"/>
      <c r="BQ111" s="237"/>
      <c r="BR111" s="233"/>
      <c r="BS111" s="249"/>
    </row>
    <row r="112" spans="1:71" ht="36" customHeight="1" x14ac:dyDescent="0.25">
      <c r="A112" s="357"/>
      <c r="B112" s="338"/>
      <c r="C112" s="241"/>
      <c r="D112" s="240"/>
      <c r="E112" s="240"/>
      <c r="F112" s="341"/>
      <c r="G112" s="341"/>
      <c r="H112" s="341"/>
      <c r="I112" s="341"/>
      <c r="J112" s="341"/>
      <c r="K112" s="341"/>
      <c r="L112" s="341"/>
      <c r="M112" s="145">
        <v>272</v>
      </c>
      <c r="N112" s="137" t="s">
        <v>195</v>
      </c>
      <c r="O112" s="137" t="s">
        <v>82</v>
      </c>
      <c r="P112" s="188" t="s">
        <v>1754</v>
      </c>
      <c r="Q112" s="158" t="str">
        <f t="shared" si="2"/>
        <v>MI</v>
      </c>
      <c r="R112" s="47">
        <v>3</v>
      </c>
      <c r="S112" s="228">
        <v>0.05</v>
      </c>
      <c r="T112" s="158">
        <v>50</v>
      </c>
      <c r="U112" s="158">
        <v>80</v>
      </c>
      <c r="V112" s="158">
        <v>20</v>
      </c>
      <c r="W112" s="158">
        <v>40</v>
      </c>
      <c r="X112" s="158">
        <v>60</v>
      </c>
      <c r="Y112" s="158">
        <v>80</v>
      </c>
      <c r="Z112" s="321"/>
      <c r="AA112" s="238"/>
      <c r="AB112" s="321"/>
      <c r="AC112" s="238"/>
      <c r="AD112" s="238"/>
      <c r="AE112" s="238"/>
      <c r="AF112" s="321"/>
      <c r="AG112" s="237"/>
      <c r="AH112" s="233"/>
      <c r="AI112" s="324"/>
      <c r="AJ112" s="238"/>
      <c r="AK112" s="324"/>
      <c r="AL112" s="238"/>
      <c r="AM112" s="238"/>
      <c r="AN112" s="238"/>
      <c r="AO112" s="324"/>
      <c r="AP112" s="237"/>
      <c r="AQ112" s="237"/>
      <c r="AR112" s="324"/>
      <c r="AS112" s="238"/>
      <c r="AT112" s="324"/>
      <c r="AU112" s="238"/>
      <c r="AV112" s="238"/>
      <c r="AW112" s="238"/>
      <c r="AX112" s="324"/>
      <c r="AY112" s="237"/>
      <c r="AZ112" s="237"/>
      <c r="BA112" s="324"/>
      <c r="BB112" s="238"/>
      <c r="BC112" s="324"/>
      <c r="BD112" s="238"/>
      <c r="BE112" s="238"/>
      <c r="BF112" s="238"/>
      <c r="BG112" s="328"/>
      <c r="BH112" s="237"/>
      <c r="BI112" s="237"/>
      <c r="BJ112" s="324"/>
      <c r="BK112" s="238"/>
      <c r="BL112" s="324"/>
      <c r="BM112" s="238"/>
      <c r="BN112" s="238"/>
      <c r="BO112" s="238"/>
      <c r="BP112" s="324"/>
      <c r="BQ112" s="237"/>
      <c r="BR112" s="233"/>
      <c r="BS112" s="249"/>
    </row>
    <row r="113" spans="1:71" ht="24" customHeight="1" x14ac:dyDescent="0.25">
      <c r="A113" s="357"/>
      <c r="B113" s="338"/>
      <c r="C113" s="241"/>
      <c r="D113" s="240"/>
      <c r="E113" s="240"/>
      <c r="F113" s="341"/>
      <c r="G113" s="341"/>
      <c r="H113" s="341"/>
      <c r="I113" s="341"/>
      <c r="J113" s="341"/>
      <c r="K113" s="341"/>
      <c r="L113" s="341"/>
      <c r="M113" s="145">
        <v>273</v>
      </c>
      <c r="N113" s="137" t="s">
        <v>1098</v>
      </c>
      <c r="O113" s="137" t="s">
        <v>1099</v>
      </c>
      <c r="P113" s="188" t="s">
        <v>1754</v>
      </c>
      <c r="Q113" s="158" t="str">
        <f t="shared" si="2"/>
        <v>MM</v>
      </c>
      <c r="R113" s="47">
        <v>3</v>
      </c>
      <c r="S113" s="228">
        <v>0.05</v>
      </c>
      <c r="T113" s="158">
        <v>1</v>
      </c>
      <c r="U113" s="158">
        <v>1</v>
      </c>
      <c r="V113" s="158">
        <v>1</v>
      </c>
      <c r="W113" s="158">
        <v>1</v>
      </c>
      <c r="X113" s="158">
        <v>1</v>
      </c>
      <c r="Y113" s="158">
        <v>1</v>
      </c>
      <c r="Z113" s="321"/>
      <c r="AA113" s="238"/>
      <c r="AB113" s="321"/>
      <c r="AC113" s="238"/>
      <c r="AD113" s="238"/>
      <c r="AE113" s="238"/>
      <c r="AF113" s="321"/>
      <c r="AG113" s="237"/>
      <c r="AH113" s="233"/>
      <c r="AI113" s="324"/>
      <c r="AJ113" s="238"/>
      <c r="AK113" s="324"/>
      <c r="AL113" s="238"/>
      <c r="AM113" s="238"/>
      <c r="AN113" s="238"/>
      <c r="AO113" s="324"/>
      <c r="AP113" s="237"/>
      <c r="AQ113" s="237"/>
      <c r="AR113" s="324"/>
      <c r="AS113" s="238"/>
      <c r="AT113" s="324"/>
      <c r="AU113" s="238"/>
      <c r="AV113" s="238"/>
      <c r="AW113" s="238"/>
      <c r="AX113" s="324"/>
      <c r="AY113" s="237"/>
      <c r="AZ113" s="237"/>
      <c r="BA113" s="324"/>
      <c r="BB113" s="238"/>
      <c r="BC113" s="324"/>
      <c r="BD113" s="238"/>
      <c r="BE113" s="238"/>
      <c r="BF113" s="238"/>
      <c r="BG113" s="328"/>
      <c r="BH113" s="237"/>
      <c r="BI113" s="237"/>
      <c r="BJ113" s="324"/>
      <c r="BK113" s="238"/>
      <c r="BL113" s="324"/>
      <c r="BM113" s="238"/>
      <c r="BN113" s="238"/>
      <c r="BO113" s="238"/>
      <c r="BP113" s="324"/>
      <c r="BQ113" s="237"/>
      <c r="BR113" s="233"/>
      <c r="BS113" s="249"/>
    </row>
    <row r="114" spans="1:71" ht="60" x14ac:dyDescent="0.25">
      <c r="A114" s="357"/>
      <c r="B114" s="338"/>
      <c r="C114" s="241"/>
      <c r="D114" s="240"/>
      <c r="E114" s="240"/>
      <c r="F114" s="341"/>
      <c r="G114" s="341"/>
      <c r="H114" s="341"/>
      <c r="I114" s="341"/>
      <c r="J114" s="341"/>
      <c r="K114" s="341"/>
      <c r="L114" s="341"/>
      <c r="M114" s="145">
        <v>274</v>
      </c>
      <c r="N114" s="137" t="s">
        <v>1100</v>
      </c>
      <c r="O114" s="137" t="s">
        <v>1101</v>
      </c>
      <c r="P114" s="188" t="s">
        <v>1754</v>
      </c>
      <c r="Q114" s="158" t="s">
        <v>456</v>
      </c>
      <c r="R114" s="47">
        <v>3</v>
      </c>
      <c r="S114" s="228">
        <v>0.05</v>
      </c>
      <c r="T114" s="158">
        <v>0</v>
      </c>
      <c r="U114" s="158">
        <v>1</v>
      </c>
      <c r="V114" s="158">
        <v>1</v>
      </c>
      <c r="W114" s="158">
        <v>1</v>
      </c>
      <c r="X114" s="158">
        <v>1</v>
      </c>
      <c r="Y114" s="158">
        <v>1</v>
      </c>
      <c r="Z114" s="321"/>
      <c r="AA114" s="238"/>
      <c r="AB114" s="321"/>
      <c r="AC114" s="238"/>
      <c r="AD114" s="238"/>
      <c r="AE114" s="238"/>
      <c r="AF114" s="321"/>
      <c r="AG114" s="237"/>
      <c r="AH114" s="233"/>
      <c r="AI114" s="324"/>
      <c r="AJ114" s="238"/>
      <c r="AK114" s="324"/>
      <c r="AL114" s="238"/>
      <c r="AM114" s="238"/>
      <c r="AN114" s="238"/>
      <c r="AO114" s="324"/>
      <c r="AP114" s="237"/>
      <c r="AQ114" s="237"/>
      <c r="AR114" s="324"/>
      <c r="AS114" s="238"/>
      <c r="AT114" s="324"/>
      <c r="AU114" s="238"/>
      <c r="AV114" s="238"/>
      <c r="AW114" s="238"/>
      <c r="AX114" s="324"/>
      <c r="AY114" s="237"/>
      <c r="AZ114" s="237"/>
      <c r="BA114" s="324"/>
      <c r="BB114" s="238"/>
      <c r="BC114" s="324"/>
      <c r="BD114" s="238"/>
      <c r="BE114" s="238"/>
      <c r="BF114" s="238"/>
      <c r="BG114" s="328"/>
      <c r="BH114" s="237"/>
      <c r="BI114" s="237"/>
      <c r="BJ114" s="324"/>
      <c r="BK114" s="238"/>
      <c r="BL114" s="324"/>
      <c r="BM114" s="238"/>
      <c r="BN114" s="238"/>
      <c r="BO114" s="238"/>
      <c r="BP114" s="324"/>
      <c r="BQ114" s="237"/>
      <c r="BR114" s="233"/>
      <c r="BS114" s="249"/>
    </row>
    <row r="115" spans="1:71" ht="36" customHeight="1" x14ac:dyDescent="0.25">
      <c r="A115" s="357"/>
      <c r="B115" s="338"/>
      <c r="C115" s="241">
        <v>91</v>
      </c>
      <c r="D115" s="240" t="s">
        <v>1102</v>
      </c>
      <c r="E115" s="240" t="s">
        <v>1103</v>
      </c>
      <c r="F115" s="341">
        <v>93</v>
      </c>
      <c r="G115" s="341">
        <v>94</v>
      </c>
      <c r="H115" s="341" t="s">
        <v>455</v>
      </c>
      <c r="I115" s="341">
        <v>20</v>
      </c>
      <c r="J115" s="341">
        <v>45</v>
      </c>
      <c r="K115" s="341">
        <v>75</v>
      </c>
      <c r="L115" s="341">
        <v>94</v>
      </c>
      <c r="M115" s="145">
        <v>275</v>
      </c>
      <c r="N115" s="137" t="s">
        <v>1104</v>
      </c>
      <c r="O115" s="137" t="s">
        <v>1105</v>
      </c>
      <c r="P115" s="188" t="s">
        <v>1754</v>
      </c>
      <c r="Q115" s="158" t="str">
        <f t="shared" si="2"/>
        <v>MI</v>
      </c>
      <c r="R115" s="47">
        <v>3</v>
      </c>
      <c r="S115" s="228">
        <v>0.15</v>
      </c>
      <c r="T115" s="158">
        <v>80</v>
      </c>
      <c r="U115" s="158">
        <v>95</v>
      </c>
      <c r="V115" s="158">
        <v>84</v>
      </c>
      <c r="W115" s="158">
        <v>88</v>
      </c>
      <c r="X115" s="158">
        <v>92</v>
      </c>
      <c r="Y115" s="158">
        <v>95</v>
      </c>
      <c r="Z115" s="321"/>
      <c r="AA115" s="238"/>
      <c r="AB115" s="321"/>
      <c r="AC115" s="238"/>
      <c r="AD115" s="238"/>
      <c r="AE115" s="238"/>
      <c r="AF115" s="321"/>
      <c r="AG115" s="237"/>
      <c r="AH115" s="233"/>
      <c r="AI115" s="324"/>
      <c r="AJ115" s="238"/>
      <c r="AK115" s="324"/>
      <c r="AL115" s="238"/>
      <c r="AM115" s="238"/>
      <c r="AN115" s="238"/>
      <c r="AO115" s="324"/>
      <c r="AP115" s="237"/>
      <c r="AQ115" s="237"/>
      <c r="AR115" s="324"/>
      <c r="AS115" s="238"/>
      <c r="AT115" s="324"/>
      <c r="AU115" s="238"/>
      <c r="AV115" s="238"/>
      <c r="AW115" s="238"/>
      <c r="AX115" s="324"/>
      <c r="AY115" s="237"/>
      <c r="AZ115" s="237"/>
      <c r="BA115" s="324"/>
      <c r="BB115" s="238"/>
      <c r="BC115" s="324"/>
      <c r="BD115" s="238"/>
      <c r="BE115" s="238"/>
      <c r="BF115" s="238"/>
      <c r="BG115" s="328"/>
      <c r="BH115" s="237"/>
      <c r="BI115" s="237"/>
      <c r="BJ115" s="324"/>
      <c r="BK115" s="238"/>
      <c r="BL115" s="324"/>
      <c r="BM115" s="238"/>
      <c r="BN115" s="238"/>
      <c r="BO115" s="238"/>
      <c r="BP115" s="324"/>
      <c r="BQ115" s="237"/>
      <c r="BR115" s="233"/>
      <c r="BS115" s="249"/>
    </row>
    <row r="116" spans="1:71" ht="48" x14ac:dyDescent="0.25">
      <c r="A116" s="357"/>
      <c r="B116" s="338"/>
      <c r="C116" s="241"/>
      <c r="D116" s="240"/>
      <c r="E116" s="240"/>
      <c r="F116" s="341"/>
      <c r="G116" s="341"/>
      <c r="H116" s="341"/>
      <c r="I116" s="341"/>
      <c r="J116" s="341"/>
      <c r="K116" s="341"/>
      <c r="L116" s="341"/>
      <c r="M116" s="145">
        <v>276</v>
      </c>
      <c r="N116" s="137" t="s">
        <v>1106</v>
      </c>
      <c r="O116" s="137" t="s">
        <v>196</v>
      </c>
      <c r="P116" s="188" t="s">
        <v>1754</v>
      </c>
      <c r="Q116" s="158" t="str">
        <f t="shared" si="2"/>
        <v>MI</v>
      </c>
      <c r="R116" s="47">
        <v>3</v>
      </c>
      <c r="S116" s="228">
        <v>0.25</v>
      </c>
      <c r="T116" s="158">
        <v>70</v>
      </c>
      <c r="U116" s="158">
        <v>80</v>
      </c>
      <c r="V116" s="158">
        <v>72</v>
      </c>
      <c r="W116" s="158">
        <v>75</v>
      </c>
      <c r="X116" s="158">
        <v>78</v>
      </c>
      <c r="Y116" s="158">
        <v>80</v>
      </c>
      <c r="Z116" s="321"/>
      <c r="AA116" s="238"/>
      <c r="AB116" s="321"/>
      <c r="AC116" s="238"/>
      <c r="AD116" s="238"/>
      <c r="AE116" s="238"/>
      <c r="AF116" s="321"/>
      <c r="AG116" s="237"/>
      <c r="AH116" s="233"/>
      <c r="AI116" s="324"/>
      <c r="AJ116" s="238"/>
      <c r="AK116" s="324"/>
      <c r="AL116" s="238"/>
      <c r="AM116" s="238"/>
      <c r="AN116" s="238"/>
      <c r="AO116" s="324"/>
      <c r="AP116" s="237"/>
      <c r="AQ116" s="237"/>
      <c r="AR116" s="324"/>
      <c r="AS116" s="238"/>
      <c r="AT116" s="324"/>
      <c r="AU116" s="238"/>
      <c r="AV116" s="238"/>
      <c r="AW116" s="238"/>
      <c r="AX116" s="324"/>
      <c r="AY116" s="237"/>
      <c r="AZ116" s="237"/>
      <c r="BA116" s="324"/>
      <c r="BB116" s="238"/>
      <c r="BC116" s="324"/>
      <c r="BD116" s="238"/>
      <c r="BE116" s="238"/>
      <c r="BF116" s="238"/>
      <c r="BG116" s="328"/>
      <c r="BH116" s="237"/>
      <c r="BI116" s="237"/>
      <c r="BJ116" s="324"/>
      <c r="BK116" s="238"/>
      <c r="BL116" s="324"/>
      <c r="BM116" s="238"/>
      <c r="BN116" s="238"/>
      <c r="BO116" s="238"/>
      <c r="BP116" s="324"/>
      <c r="BQ116" s="237"/>
      <c r="BR116" s="233"/>
      <c r="BS116" s="249"/>
    </row>
    <row r="117" spans="1:71" ht="36" x14ac:dyDescent="0.25">
      <c r="A117" s="357"/>
      <c r="B117" s="338"/>
      <c r="C117" s="241"/>
      <c r="D117" s="240"/>
      <c r="E117" s="240"/>
      <c r="F117" s="341"/>
      <c r="G117" s="341"/>
      <c r="H117" s="341"/>
      <c r="I117" s="341"/>
      <c r="J117" s="341"/>
      <c r="K117" s="341"/>
      <c r="L117" s="341"/>
      <c r="M117" s="145">
        <v>277</v>
      </c>
      <c r="N117" s="137" t="s">
        <v>1107</v>
      </c>
      <c r="O117" s="137" t="s">
        <v>197</v>
      </c>
      <c r="P117" s="188" t="s">
        <v>1754</v>
      </c>
      <c r="Q117" s="158" t="str">
        <f t="shared" si="2"/>
        <v>MI</v>
      </c>
      <c r="R117" s="47">
        <v>3</v>
      </c>
      <c r="S117" s="228">
        <v>0.05</v>
      </c>
      <c r="T117" s="158">
        <v>0</v>
      </c>
      <c r="U117" s="117">
        <v>0.8</v>
      </c>
      <c r="V117" s="158">
        <v>20</v>
      </c>
      <c r="W117" s="158">
        <v>40</v>
      </c>
      <c r="X117" s="158">
        <v>60</v>
      </c>
      <c r="Y117" s="158">
        <v>80</v>
      </c>
      <c r="Z117" s="321"/>
      <c r="AA117" s="238"/>
      <c r="AB117" s="321"/>
      <c r="AC117" s="238"/>
      <c r="AD117" s="238"/>
      <c r="AE117" s="238"/>
      <c r="AF117" s="321"/>
      <c r="AG117" s="237"/>
      <c r="AH117" s="233"/>
      <c r="AI117" s="324"/>
      <c r="AJ117" s="238"/>
      <c r="AK117" s="324"/>
      <c r="AL117" s="238"/>
      <c r="AM117" s="238"/>
      <c r="AN117" s="238"/>
      <c r="AO117" s="324"/>
      <c r="AP117" s="237"/>
      <c r="AQ117" s="237"/>
      <c r="AR117" s="324"/>
      <c r="AS117" s="238"/>
      <c r="AT117" s="324"/>
      <c r="AU117" s="238"/>
      <c r="AV117" s="238"/>
      <c r="AW117" s="238"/>
      <c r="AX117" s="324"/>
      <c r="AY117" s="237"/>
      <c r="AZ117" s="237"/>
      <c r="BA117" s="324"/>
      <c r="BB117" s="238"/>
      <c r="BC117" s="324"/>
      <c r="BD117" s="238"/>
      <c r="BE117" s="238"/>
      <c r="BF117" s="238"/>
      <c r="BG117" s="328"/>
      <c r="BH117" s="237"/>
      <c r="BI117" s="237"/>
      <c r="BJ117" s="324"/>
      <c r="BK117" s="238"/>
      <c r="BL117" s="324"/>
      <c r="BM117" s="238"/>
      <c r="BN117" s="238"/>
      <c r="BO117" s="238"/>
      <c r="BP117" s="324"/>
      <c r="BQ117" s="237"/>
      <c r="BR117" s="233"/>
      <c r="BS117" s="249"/>
    </row>
    <row r="118" spans="1:71" ht="36" x14ac:dyDescent="0.25">
      <c r="A118" s="357"/>
      <c r="B118" s="338"/>
      <c r="C118" s="241"/>
      <c r="D118" s="240"/>
      <c r="E118" s="240"/>
      <c r="F118" s="341"/>
      <c r="G118" s="341"/>
      <c r="H118" s="341"/>
      <c r="I118" s="341"/>
      <c r="J118" s="341"/>
      <c r="K118" s="341"/>
      <c r="L118" s="341"/>
      <c r="M118" s="145">
        <v>278</v>
      </c>
      <c r="N118" s="137" t="s">
        <v>198</v>
      </c>
      <c r="O118" s="137" t="s">
        <v>1108</v>
      </c>
      <c r="P118" s="188" t="s">
        <v>1754</v>
      </c>
      <c r="Q118" s="158" t="str">
        <f t="shared" si="2"/>
        <v>MM</v>
      </c>
      <c r="R118" s="47">
        <v>3</v>
      </c>
      <c r="S118" s="228">
        <v>0.25</v>
      </c>
      <c r="T118" s="158">
        <v>100</v>
      </c>
      <c r="U118" s="158">
        <v>100</v>
      </c>
      <c r="V118" s="158">
        <v>100</v>
      </c>
      <c r="W118" s="158">
        <v>100</v>
      </c>
      <c r="X118" s="158">
        <v>100</v>
      </c>
      <c r="Y118" s="158">
        <v>100</v>
      </c>
      <c r="Z118" s="321"/>
      <c r="AA118" s="238"/>
      <c r="AB118" s="321"/>
      <c r="AC118" s="238"/>
      <c r="AD118" s="238"/>
      <c r="AE118" s="238"/>
      <c r="AF118" s="321"/>
      <c r="AG118" s="237"/>
      <c r="AH118" s="233"/>
      <c r="AI118" s="324"/>
      <c r="AJ118" s="238"/>
      <c r="AK118" s="324"/>
      <c r="AL118" s="238"/>
      <c r="AM118" s="238"/>
      <c r="AN118" s="238"/>
      <c r="AO118" s="324"/>
      <c r="AP118" s="237"/>
      <c r="AQ118" s="237"/>
      <c r="AR118" s="324"/>
      <c r="AS118" s="238"/>
      <c r="AT118" s="324"/>
      <c r="AU118" s="238"/>
      <c r="AV118" s="238"/>
      <c r="AW118" s="238"/>
      <c r="AX118" s="324"/>
      <c r="AY118" s="237"/>
      <c r="AZ118" s="237"/>
      <c r="BA118" s="324"/>
      <c r="BB118" s="238"/>
      <c r="BC118" s="324"/>
      <c r="BD118" s="238"/>
      <c r="BE118" s="238"/>
      <c r="BF118" s="238"/>
      <c r="BG118" s="328"/>
      <c r="BH118" s="237"/>
      <c r="BI118" s="237"/>
      <c r="BJ118" s="324"/>
      <c r="BK118" s="238"/>
      <c r="BL118" s="324"/>
      <c r="BM118" s="238"/>
      <c r="BN118" s="238"/>
      <c r="BO118" s="238"/>
      <c r="BP118" s="324"/>
      <c r="BQ118" s="237"/>
      <c r="BR118" s="233"/>
      <c r="BS118" s="249"/>
    </row>
    <row r="119" spans="1:71" ht="36" customHeight="1" x14ac:dyDescent="0.25">
      <c r="A119" s="357"/>
      <c r="B119" s="338"/>
      <c r="C119" s="241"/>
      <c r="D119" s="240"/>
      <c r="E119" s="240"/>
      <c r="F119" s="341"/>
      <c r="G119" s="341"/>
      <c r="H119" s="341"/>
      <c r="I119" s="341"/>
      <c r="J119" s="341"/>
      <c r="K119" s="341"/>
      <c r="L119" s="341"/>
      <c r="M119" s="145">
        <v>279</v>
      </c>
      <c r="N119" s="137" t="s">
        <v>199</v>
      </c>
      <c r="O119" s="137" t="s">
        <v>205</v>
      </c>
      <c r="P119" s="188" t="s">
        <v>1754</v>
      </c>
      <c r="Q119" s="158" t="str">
        <f t="shared" si="2"/>
        <v>MI</v>
      </c>
      <c r="R119" s="47">
        <v>3</v>
      </c>
      <c r="S119" s="228">
        <v>0.05</v>
      </c>
      <c r="T119" s="158">
        <v>65</v>
      </c>
      <c r="U119" s="158">
        <v>85</v>
      </c>
      <c r="V119" s="158">
        <v>70</v>
      </c>
      <c r="W119" s="158">
        <v>75</v>
      </c>
      <c r="X119" s="158">
        <v>85</v>
      </c>
      <c r="Y119" s="158">
        <v>85</v>
      </c>
      <c r="Z119" s="321"/>
      <c r="AA119" s="238"/>
      <c r="AB119" s="321"/>
      <c r="AC119" s="238"/>
      <c r="AD119" s="238"/>
      <c r="AE119" s="238"/>
      <c r="AF119" s="321"/>
      <c r="AG119" s="237"/>
      <c r="AH119" s="233"/>
      <c r="AI119" s="324"/>
      <c r="AJ119" s="238"/>
      <c r="AK119" s="324"/>
      <c r="AL119" s="238"/>
      <c r="AM119" s="238"/>
      <c r="AN119" s="238"/>
      <c r="AO119" s="324"/>
      <c r="AP119" s="237"/>
      <c r="AQ119" s="237"/>
      <c r="AR119" s="324"/>
      <c r="AS119" s="238"/>
      <c r="AT119" s="324"/>
      <c r="AU119" s="238"/>
      <c r="AV119" s="238"/>
      <c r="AW119" s="238"/>
      <c r="AX119" s="324"/>
      <c r="AY119" s="237"/>
      <c r="AZ119" s="237"/>
      <c r="BA119" s="324"/>
      <c r="BB119" s="238"/>
      <c r="BC119" s="324"/>
      <c r="BD119" s="238"/>
      <c r="BE119" s="238"/>
      <c r="BF119" s="238"/>
      <c r="BG119" s="328"/>
      <c r="BH119" s="237"/>
      <c r="BI119" s="237"/>
      <c r="BJ119" s="324"/>
      <c r="BK119" s="238"/>
      <c r="BL119" s="324"/>
      <c r="BM119" s="238"/>
      <c r="BN119" s="238"/>
      <c r="BO119" s="238"/>
      <c r="BP119" s="324"/>
      <c r="BQ119" s="237"/>
      <c r="BR119" s="233"/>
      <c r="BS119" s="249"/>
    </row>
    <row r="120" spans="1:71" ht="24" x14ac:dyDescent="0.25">
      <c r="A120" s="357"/>
      <c r="B120" s="338"/>
      <c r="C120" s="241"/>
      <c r="D120" s="240"/>
      <c r="E120" s="240"/>
      <c r="F120" s="341"/>
      <c r="G120" s="341"/>
      <c r="H120" s="341"/>
      <c r="I120" s="341"/>
      <c r="J120" s="341"/>
      <c r="K120" s="341"/>
      <c r="L120" s="341"/>
      <c r="M120" s="145">
        <v>280</v>
      </c>
      <c r="N120" s="137" t="s">
        <v>206</v>
      </c>
      <c r="O120" s="137" t="s">
        <v>819</v>
      </c>
      <c r="P120" s="188" t="s">
        <v>1754</v>
      </c>
      <c r="Q120" s="158" t="str">
        <f t="shared" si="2"/>
        <v>MI</v>
      </c>
      <c r="R120" s="47">
        <v>3</v>
      </c>
      <c r="S120" s="228">
        <v>0.05</v>
      </c>
      <c r="T120" s="158">
        <v>0</v>
      </c>
      <c r="U120" s="158">
        <v>1</v>
      </c>
      <c r="V120" s="158">
        <v>0</v>
      </c>
      <c r="W120" s="158">
        <v>0</v>
      </c>
      <c r="X120" s="158">
        <v>1</v>
      </c>
      <c r="Y120" s="158">
        <v>1</v>
      </c>
      <c r="Z120" s="321"/>
      <c r="AA120" s="238"/>
      <c r="AB120" s="321"/>
      <c r="AC120" s="238"/>
      <c r="AD120" s="238"/>
      <c r="AE120" s="238"/>
      <c r="AF120" s="321"/>
      <c r="AG120" s="237"/>
      <c r="AH120" s="233"/>
      <c r="AI120" s="324"/>
      <c r="AJ120" s="238"/>
      <c r="AK120" s="324"/>
      <c r="AL120" s="238"/>
      <c r="AM120" s="238"/>
      <c r="AN120" s="238"/>
      <c r="AO120" s="324"/>
      <c r="AP120" s="237"/>
      <c r="AQ120" s="237"/>
      <c r="AR120" s="324"/>
      <c r="AS120" s="238"/>
      <c r="AT120" s="324"/>
      <c r="AU120" s="238"/>
      <c r="AV120" s="238"/>
      <c r="AW120" s="238"/>
      <c r="AX120" s="324"/>
      <c r="AY120" s="237"/>
      <c r="AZ120" s="237"/>
      <c r="BA120" s="324"/>
      <c r="BB120" s="238"/>
      <c r="BC120" s="324"/>
      <c r="BD120" s="238"/>
      <c r="BE120" s="238"/>
      <c r="BF120" s="238"/>
      <c r="BG120" s="328"/>
      <c r="BH120" s="237"/>
      <c r="BI120" s="237"/>
      <c r="BJ120" s="324"/>
      <c r="BK120" s="238"/>
      <c r="BL120" s="324"/>
      <c r="BM120" s="238"/>
      <c r="BN120" s="238"/>
      <c r="BO120" s="238"/>
      <c r="BP120" s="324"/>
      <c r="BQ120" s="237"/>
      <c r="BR120" s="233"/>
      <c r="BS120" s="249"/>
    </row>
    <row r="121" spans="1:71" ht="36" customHeight="1" x14ac:dyDescent="0.25">
      <c r="A121" s="357"/>
      <c r="B121" s="338"/>
      <c r="C121" s="241"/>
      <c r="D121" s="240"/>
      <c r="E121" s="240"/>
      <c r="F121" s="341"/>
      <c r="G121" s="341"/>
      <c r="H121" s="341"/>
      <c r="I121" s="341"/>
      <c r="J121" s="341"/>
      <c r="K121" s="341"/>
      <c r="L121" s="341"/>
      <c r="M121" s="145">
        <v>281</v>
      </c>
      <c r="N121" s="137" t="s">
        <v>1109</v>
      </c>
      <c r="O121" s="137" t="s">
        <v>1110</v>
      </c>
      <c r="P121" s="188" t="s">
        <v>1754</v>
      </c>
      <c r="Q121" s="158" t="s">
        <v>455</v>
      </c>
      <c r="R121" s="47">
        <v>3</v>
      </c>
      <c r="S121" s="228">
        <v>0.05</v>
      </c>
      <c r="T121" s="158">
        <v>0</v>
      </c>
      <c r="U121" s="158" t="s">
        <v>899</v>
      </c>
      <c r="V121" s="158"/>
      <c r="W121" s="158"/>
      <c r="X121" s="158"/>
      <c r="Y121" s="158" t="s">
        <v>899</v>
      </c>
      <c r="Z121" s="321"/>
      <c r="AA121" s="238"/>
      <c r="AB121" s="321"/>
      <c r="AC121" s="238"/>
      <c r="AD121" s="238"/>
      <c r="AE121" s="238"/>
      <c r="AF121" s="321"/>
      <c r="AG121" s="237"/>
      <c r="AH121" s="233"/>
      <c r="AI121" s="324"/>
      <c r="AJ121" s="238"/>
      <c r="AK121" s="324"/>
      <c r="AL121" s="238"/>
      <c r="AM121" s="238"/>
      <c r="AN121" s="238"/>
      <c r="AO121" s="324"/>
      <c r="AP121" s="237"/>
      <c r="AQ121" s="237"/>
      <c r="AR121" s="324"/>
      <c r="AS121" s="238"/>
      <c r="AT121" s="324"/>
      <c r="AU121" s="238"/>
      <c r="AV121" s="238"/>
      <c r="AW121" s="238"/>
      <c r="AX121" s="324"/>
      <c r="AY121" s="237"/>
      <c r="AZ121" s="237"/>
      <c r="BA121" s="324"/>
      <c r="BB121" s="238"/>
      <c r="BC121" s="324"/>
      <c r="BD121" s="238"/>
      <c r="BE121" s="238"/>
      <c r="BF121" s="238"/>
      <c r="BG121" s="328"/>
      <c r="BH121" s="237"/>
      <c r="BI121" s="237"/>
      <c r="BJ121" s="324"/>
      <c r="BK121" s="238"/>
      <c r="BL121" s="324"/>
      <c r="BM121" s="238"/>
      <c r="BN121" s="238"/>
      <c r="BO121" s="238"/>
      <c r="BP121" s="324"/>
      <c r="BQ121" s="237"/>
      <c r="BR121" s="233"/>
      <c r="BS121" s="249"/>
    </row>
    <row r="122" spans="1:71" ht="36" customHeight="1" x14ac:dyDescent="0.25">
      <c r="A122" s="357"/>
      <c r="B122" s="338"/>
      <c r="C122" s="241"/>
      <c r="D122" s="240"/>
      <c r="E122" s="240"/>
      <c r="F122" s="341"/>
      <c r="G122" s="341"/>
      <c r="H122" s="341"/>
      <c r="I122" s="341"/>
      <c r="J122" s="341"/>
      <c r="K122" s="341"/>
      <c r="L122" s="341"/>
      <c r="M122" s="145">
        <v>282</v>
      </c>
      <c r="N122" s="240" t="s">
        <v>1111</v>
      </c>
      <c r="O122" s="137" t="s">
        <v>1112</v>
      </c>
      <c r="P122" s="188" t="s">
        <v>1754</v>
      </c>
      <c r="Q122" s="158" t="s">
        <v>455</v>
      </c>
      <c r="R122" s="47">
        <v>3</v>
      </c>
      <c r="S122" s="228">
        <v>0.05</v>
      </c>
      <c r="T122" s="158">
        <v>0</v>
      </c>
      <c r="U122" s="158">
        <v>80</v>
      </c>
      <c r="V122" s="158">
        <v>10</v>
      </c>
      <c r="W122" s="158">
        <v>30</v>
      </c>
      <c r="X122" s="158">
        <v>50</v>
      </c>
      <c r="Y122" s="158">
        <v>80</v>
      </c>
      <c r="Z122" s="321"/>
      <c r="AA122" s="238"/>
      <c r="AB122" s="321"/>
      <c r="AC122" s="238"/>
      <c r="AD122" s="238"/>
      <c r="AE122" s="238"/>
      <c r="AF122" s="321"/>
      <c r="AG122" s="237"/>
      <c r="AH122" s="233"/>
      <c r="AI122" s="324"/>
      <c r="AJ122" s="238"/>
      <c r="AK122" s="324"/>
      <c r="AL122" s="238"/>
      <c r="AM122" s="238"/>
      <c r="AN122" s="238"/>
      <c r="AO122" s="324"/>
      <c r="AP122" s="237"/>
      <c r="AQ122" s="237"/>
      <c r="AR122" s="324"/>
      <c r="AS122" s="238"/>
      <c r="AT122" s="324"/>
      <c r="AU122" s="238"/>
      <c r="AV122" s="238"/>
      <c r="AW122" s="238"/>
      <c r="AX122" s="324"/>
      <c r="AY122" s="237"/>
      <c r="AZ122" s="237"/>
      <c r="BA122" s="324"/>
      <c r="BB122" s="238"/>
      <c r="BC122" s="324"/>
      <c r="BD122" s="238"/>
      <c r="BE122" s="238"/>
      <c r="BF122" s="238"/>
      <c r="BG122" s="328"/>
      <c r="BH122" s="237"/>
      <c r="BI122" s="237"/>
      <c r="BJ122" s="324"/>
      <c r="BK122" s="238"/>
      <c r="BL122" s="324"/>
      <c r="BM122" s="238"/>
      <c r="BN122" s="238"/>
      <c r="BO122" s="238"/>
      <c r="BP122" s="324"/>
      <c r="BQ122" s="237"/>
      <c r="BR122" s="233"/>
      <c r="BS122" s="249"/>
    </row>
    <row r="123" spans="1:71" ht="24" x14ac:dyDescent="0.25">
      <c r="A123" s="357"/>
      <c r="B123" s="338"/>
      <c r="C123" s="241"/>
      <c r="D123" s="240"/>
      <c r="E123" s="240"/>
      <c r="F123" s="341"/>
      <c r="G123" s="341"/>
      <c r="H123" s="341"/>
      <c r="I123" s="341"/>
      <c r="J123" s="341"/>
      <c r="K123" s="341"/>
      <c r="L123" s="341"/>
      <c r="M123" s="145">
        <v>283</v>
      </c>
      <c r="N123" s="240"/>
      <c r="O123" s="137" t="s">
        <v>820</v>
      </c>
      <c r="P123" s="188" t="s">
        <v>1754</v>
      </c>
      <c r="Q123" s="158" t="str">
        <f t="shared" si="2"/>
        <v>MI</v>
      </c>
      <c r="R123" s="47">
        <v>3</v>
      </c>
      <c r="S123" s="228">
        <v>0.05</v>
      </c>
      <c r="T123" s="158">
        <v>0</v>
      </c>
      <c r="U123" s="158">
        <v>1</v>
      </c>
      <c r="V123" s="158">
        <v>0</v>
      </c>
      <c r="W123" s="158">
        <v>0</v>
      </c>
      <c r="X123" s="158">
        <v>1</v>
      </c>
      <c r="Y123" s="158">
        <v>1</v>
      </c>
      <c r="Z123" s="321"/>
      <c r="AA123" s="238"/>
      <c r="AB123" s="321"/>
      <c r="AC123" s="238"/>
      <c r="AD123" s="238"/>
      <c r="AE123" s="238"/>
      <c r="AF123" s="321"/>
      <c r="AG123" s="237"/>
      <c r="AH123" s="233"/>
      <c r="AI123" s="324"/>
      <c r="AJ123" s="238"/>
      <c r="AK123" s="324"/>
      <c r="AL123" s="238"/>
      <c r="AM123" s="238"/>
      <c r="AN123" s="238"/>
      <c r="AO123" s="324"/>
      <c r="AP123" s="237"/>
      <c r="AQ123" s="237"/>
      <c r="AR123" s="324"/>
      <c r="AS123" s="238"/>
      <c r="AT123" s="324"/>
      <c r="AU123" s="238"/>
      <c r="AV123" s="238"/>
      <c r="AW123" s="238"/>
      <c r="AX123" s="324"/>
      <c r="AY123" s="237"/>
      <c r="AZ123" s="237"/>
      <c r="BA123" s="324"/>
      <c r="BB123" s="238"/>
      <c r="BC123" s="324"/>
      <c r="BD123" s="238"/>
      <c r="BE123" s="238"/>
      <c r="BF123" s="238"/>
      <c r="BG123" s="328"/>
      <c r="BH123" s="237"/>
      <c r="BI123" s="237"/>
      <c r="BJ123" s="324"/>
      <c r="BK123" s="238"/>
      <c r="BL123" s="324"/>
      <c r="BM123" s="238"/>
      <c r="BN123" s="238"/>
      <c r="BO123" s="238"/>
      <c r="BP123" s="324"/>
      <c r="BQ123" s="237"/>
      <c r="BR123" s="233"/>
      <c r="BS123" s="249"/>
    </row>
    <row r="124" spans="1:71" ht="24" x14ac:dyDescent="0.25">
      <c r="A124" s="357"/>
      <c r="B124" s="338"/>
      <c r="C124" s="241">
        <v>92</v>
      </c>
      <c r="D124" s="240" t="s">
        <v>200</v>
      </c>
      <c r="E124" s="240" t="s">
        <v>788</v>
      </c>
      <c r="F124" s="341">
        <v>100</v>
      </c>
      <c r="G124" s="341">
        <v>100</v>
      </c>
      <c r="H124" s="341" t="s">
        <v>456</v>
      </c>
      <c r="I124" s="341">
        <v>100</v>
      </c>
      <c r="J124" s="341">
        <v>100</v>
      </c>
      <c r="K124" s="341">
        <v>100</v>
      </c>
      <c r="L124" s="341">
        <v>100</v>
      </c>
      <c r="M124" s="145">
        <v>284</v>
      </c>
      <c r="N124" s="156" t="s">
        <v>1113</v>
      </c>
      <c r="O124" s="137" t="s">
        <v>83</v>
      </c>
      <c r="P124" s="188" t="s">
        <v>1754</v>
      </c>
      <c r="Q124" s="158" t="str">
        <f t="shared" si="2"/>
        <v>MM</v>
      </c>
      <c r="R124" s="47">
        <v>3</v>
      </c>
      <c r="S124" s="228">
        <v>0.25</v>
      </c>
      <c r="T124" s="158">
        <v>100</v>
      </c>
      <c r="U124" s="158">
        <v>100</v>
      </c>
      <c r="V124" s="158">
        <v>100</v>
      </c>
      <c r="W124" s="158">
        <v>100</v>
      </c>
      <c r="X124" s="158">
        <v>100</v>
      </c>
      <c r="Y124" s="158">
        <v>100</v>
      </c>
      <c r="Z124" s="321"/>
      <c r="AA124" s="238"/>
      <c r="AB124" s="321"/>
      <c r="AC124" s="238"/>
      <c r="AD124" s="238"/>
      <c r="AE124" s="238"/>
      <c r="AF124" s="321"/>
      <c r="AG124" s="237"/>
      <c r="AH124" s="233"/>
      <c r="AI124" s="324"/>
      <c r="AJ124" s="238"/>
      <c r="AK124" s="324"/>
      <c r="AL124" s="238"/>
      <c r="AM124" s="238"/>
      <c r="AN124" s="238"/>
      <c r="AO124" s="324"/>
      <c r="AP124" s="237"/>
      <c r="AQ124" s="237"/>
      <c r="AR124" s="324"/>
      <c r="AS124" s="238"/>
      <c r="AT124" s="324"/>
      <c r="AU124" s="238"/>
      <c r="AV124" s="238"/>
      <c r="AW124" s="238"/>
      <c r="AX124" s="324"/>
      <c r="AY124" s="237"/>
      <c r="AZ124" s="237"/>
      <c r="BA124" s="324"/>
      <c r="BB124" s="238"/>
      <c r="BC124" s="324"/>
      <c r="BD124" s="238"/>
      <c r="BE124" s="238"/>
      <c r="BF124" s="238"/>
      <c r="BG124" s="328"/>
      <c r="BH124" s="237"/>
      <c r="BI124" s="237"/>
      <c r="BJ124" s="324"/>
      <c r="BK124" s="238"/>
      <c r="BL124" s="324"/>
      <c r="BM124" s="238"/>
      <c r="BN124" s="238"/>
      <c r="BO124" s="238"/>
      <c r="BP124" s="324"/>
      <c r="BQ124" s="237"/>
      <c r="BR124" s="233"/>
      <c r="BS124" s="249"/>
    </row>
    <row r="125" spans="1:71" ht="48" x14ac:dyDescent="0.25">
      <c r="A125" s="357"/>
      <c r="B125" s="338"/>
      <c r="C125" s="241"/>
      <c r="D125" s="240"/>
      <c r="E125" s="240"/>
      <c r="F125" s="341"/>
      <c r="G125" s="341"/>
      <c r="H125" s="341"/>
      <c r="I125" s="341"/>
      <c r="J125" s="341"/>
      <c r="K125" s="341"/>
      <c r="L125" s="341"/>
      <c r="M125" s="145">
        <v>285</v>
      </c>
      <c r="N125" s="156" t="s">
        <v>201</v>
      </c>
      <c r="O125" s="137" t="s">
        <v>202</v>
      </c>
      <c r="P125" s="188" t="s">
        <v>1754</v>
      </c>
      <c r="Q125" s="158" t="str">
        <f t="shared" si="2"/>
        <v>MM</v>
      </c>
      <c r="R125" s="47">
        <v>3</v>
      </c>
      <c r="S125" s="228">
        <v>0.15</v>
      </c>
      <c r="T125" s="158">
        <v>100</v>
      </c>
      <c r="U125" s="158">
        <v>100</v>
      </c>
      <c r="V125" s="158">
        <v>100</v>
      </c>
      <c r="W125" s="158">
        <v>100</v>
      </c>
      <c r="X125" s="158">
        <v>100</v>
      </c>
      <c r="Y125" s="158">
        <v>100</v>
      </c>
      <c r="Z125" s="321"/>
      <c r="AA125" s="238"/>
      <c r="AB125" s="321"/>
      <c r="AC125" s="238"/>
      <c r="AD125" s="238"/>
      <c r="AE125" s="238"/>
      <c r="AF125" s="321"/>
      <c r="AG125" s="237"/>
      <c r="AH125" s="233"/>
      <c r="AI125" s="324"/>
      <c r="AJ125" s="238"/>
      <c r="AK125" s="324"/>
      <c r="AL125" s="238"/>
      <c r="AM125" s="238"/>
      <c r="AN125" s="238"/>
      <c r="AO125" s="324"/>
      <c r="AP125" s="237"/>
      <c r="AQ125" s="237"/>
      <c r="AR125" s="324"/>
      <c r="AS125" s="238"/>
      <c r="AT125" s="324"/>
      <c r="AU125" s="238"/>
      <c r="AV125" s="238"/>
      <c r="AW125" s="238"/>
      <c r="AX125" s="324"/>
      <c r="AY125" s="237"/>
      <c r="AZ125" s="237"/>
      <c r="BA125" s="324"/>
      <c r="BB125" s="238"/>
      <c r="BC125" s="324"/>
      <c r="BD125" s="238"/>
      <c r="BE125" s="238"/>
      <c r="BF125" s="238"/>
      <c r="BG125" s="328"/>
      <c r="BH125" s="237"/>
      <c r="BI125" s="237"/>
      <c r="BJ125" s="324"/>
      <c r="BK125" s="238"/>
      <c r="BL125" s="324"/>
      <c r="BM125" s="238"/>
      <c r="BN125" s="238"/>
      <c r="BO125" s="238"/>
      <c r="BP125" s="324"/>
      <c r="BQ125" s="237"/>
      <c r="BR125" s="233"/>
      <c r="BS125" s="249"/>
    </row>
    <row r="126" spans="1:71" ht="36" x14ac:dyDescent="0.25">
      <c r="A126" s="357"/>
      <c r="B126" s="338"/>
      <c r="C126" s="241"/>
      <c r="D126" s="240"/>
      <c r="E126" s="240"/>
      <c r="F126" s="341"/>
      <c r="G126" s="341"/>
      <c r="H126" s="341"/>
      <c r="I126" s="341"/>
      <c r="J126" s="341"/>
      <c r="K126" s="341"/>
      <c r="L126" s="341"/>
      <c r="M126" s="145">
        <v>286</v>
      </c>
      <c r="N126" s="156" t="s">
        <v>203</v>
      </c>
      <c r="O126" s="137" t="s">
        <v>84</v>
      </c>
      <c r="P126" s="188" t="s">
        <v>1754</v>
      </c>
      <c r="Q126" s="158" t="str">
        <f t="shared" si="2"/>
        <v>MI</v>
      </c>
      <c r="R126" s="47">
        <v>3</v>
      </c>
      <c r="S126" s="228">
        <v>0.05</v>
      </c>
      <c r="T126" s="158">
        <v>66</v>
      </c>
      <c r="U126" s="158">
        <v>76</v>
      </c>
      <c r="V126" s="158">
        <v>68</v>
      </c>
      <c r="W126" s="158">
        <v>71</v>
      </c>
      <c r="X126" s="158">
        <v>74</v>
      </c>
      <c r="Y126" s="158">
        <v>76</v>
      </c>
      <c r="Z126" s="321"/>
      <c r="AA126" s="238"/>
      <c r="AB126" s="321"/>
      <c r="AC126" s="238"/>
      <c r="AD126" s="238"/>
      <c r="AE126" s="238"/>
      <c r="AF126" s="321"/>
      <c r="AG126" s="237"/>
      <c r="AH126" s="233"/>
      <c r="AI126" s="324"/>
      <c r="AJ126" s="238"/>
      <c r="AK126" s="324"/>
      <c r="AL126" s="238"/>
      <c r="AM126" s="238"/>
      <c r="AN126" s="238"/>
      <c r="AO126" s="324"/>
      <c r="AP126" s="237"/>
      <c r="AQ126" s="237"/>
      <c r="AR126" s="324"/>
      <c r="AS126" s="238"/>
      <c r="AT126" s="324"/>
      <c r="AU126" s="238"/>
      <c r="AV126" s="238"/>
      <c r="AW126" s="238"/>
      <c r="AX126" s="324"/>
      <c r="AY126" s="237"/>
      <c r="AZ126" s="237"/>
      <c r="BA126" s="324"/>
      <c r="BB126" s="238"/>
      <c r="BC126" s="324"/>
      <c r="BD126" s="238"/>
      <c r="BE126" s="238"/>
      <c r="BF126" s="238"/>
      <c r="BG126" s="328"/>
      <c r="BH126" s="237"/>
      <c r="BI126" s="237"/>
      <c r="BJ126" s="324"/>
      <c r="BK126" s="238"/>
      <c r="BL126" s="324"/>
      <c r="BM126" s="238"/>
      <c r="BN126" s="238"/>
      <c r="BO126" s="238"/>
      <c r="BP126" s="324"/>
      <c r="BQ126" s="237"/>
      <c r="BR126" s="233"/>
      <c r="BS126" s="249"/>
    </row>
    <row r="127" spans="1:71" ht="48" x14ac:dyDescent="0.25">
      <c r="A127" s="357"/>
      <c r="B127" s="338"/>
      <c r="C127" s="241"/>
      <c r="D127" s="240"/>
      <c r="E127" s="240"/>
      <c r="F127" s="341"/>
      <c r="G127" s="341"/>
      <c r="H127" s="341"/>
      <c r="I127" s="341"/>
      <c r="J127" s="341"/>
      <c r="K127" s="341"/>
      <c r="L127" s="341"/>
      <c r="M127" s="145">
        <v>287</v>
      </c>
      <c r="N127" s="156" t="s">
        <v>1114</v>
      </c>
      <c r="O127" s="137" t="s">
        <v>1115</v>
      </c>
      <c r="P127" s="188" t="s">
        <v>1754</v>
      </c>
      <c r="Q127" s="158" t="str">
        <f t="shared" si="2"/>
        <v>MI</v>
      </c>
      <c r="R127" s="47">
        <v>3</v>
      </c>
      <c r="S127" s="228">
        <v>0.25</v>
      </c>
      <c r="T127" s="158">
        <v>75</v>
      </c>
      <c r="U127" s="158">
        <v>80</v>
      </c>
      <c r="V127" s="158">
        <v>76</v>
      </c>
      <c r="W127" s="158">
        <v>78</v>
      </c>
      <c r="X127" s="158">
        <v>79</v>
      </c>
      <c r="Y127" s="158">
        <v>80</v>
      </c>
      <c r="Z127" s="322"/>
      <c r="AA127" s="238"/>
      <c r="AB127" s="322"/>
      <c r="AC127" s="238"/>
      <c r="AD127" s="238"/>
      <c r="AE127" s="238"/>
      <c r="AF127" s="322"/>
      <c r="AG127" s="237"/>
      <c r="AH127" s="233"/>
      <c r="AI127" s="325"/>
      <c r="AJ127" s="238"/>
      <c r="AK127" s="325"/>
      <c r="AL127" s="238"/>
      <c r="AM127" s="238"/>
      <c r="AN127" s="238"/>
      <c r="AO127" s="325"/>
      <c r="AP127" s="237"/>
      <c r="AQ127" s="237"/>
      <c r="AR127" s="325"/>
      <c r="AS127" s="238"/>
      <c r="AT127" s="325"/>
      <c r="AU127" s="238"/>
      <c r="AV127" s="238"/>
      <c r="AW127" s="238"/>
      <c r="AX127" s="325"/>
      <c r="AY127" s="237"/>
      <c r="AZ127" s="237"/>
      <c r="BA127" s="325"/>
      <c r="BB127" s="238"/>
      <c r="BC127" s="325"/>
      <c r="BD127" s="238"/>
      <c r="BE127" s="238"/>
      <c r="BF127" s="238"/>
      <c r="BG127" s="329"/>
      <c r="BH127" s="237"/>
      <c r="BI127" s="237"/>
      <c r="BJ127" s="325"/>
      <c r="BK127" s="238"/>
      <c r="BL127" s="325"/>
      <c r="BM127" s="238"/>
      <c r="BN127" s="238"/>
      <c r="BO127" s="238"/>
      <c r="BP127" s="325"/>
      <c r="BQ127" s="237"/>
      <c r="BR127" s="233"/>
      <c r="BS127" s="249"/>
    </row>
    <row r="128" spans="1:71" x14ac:dyDescent="0.25">
      <c r="A128" s="39"/>
      <c r="B128" s="39"/>
      <c r="C128" s="39"/>
      <c r="D128" s="185"/>
      <c r="E128" s="185"/>
      <c r="F128" s="39"/>
      <c r="G128" s="39"/>
      <c r="H128" s="39"/>
      <c r="I128" s="39"/>
      <c r="J128" s="39"/>
      <c r="K128" s="39"/>
      <c r="L128" s="39"/>
      <c r="M128" s="39"/>
      <c r="N128" s="185"/>
      <c r="O128" s="185"/>
      <c r="P128" s="185"/>
      <c r="Q128" s="39"/>
      <c r="R128" s="39"/>
      <c r="S128" s="103">
        <f>SUM(S11:S127)</f>
        <v>16.850000000000023</v>
      </c>
      <c r="T128" s="39"/>
      <c r="U128" s="39"/>
      <c r="V128" s="39"/>
      <c r="W128" s="39"/>
      <c r="X128" s="39"/>
      <c r="Y128" s="39"/>
      <c r="Z128" s="104">
        <f>SUM(Z11:Z127)</f>
        <v>418022982</v>
      </c>
      <c r="AA128" s="104">
        <f t="shared" ref="AA128:BR128" si="3">SUM(AA11:AA127)</f>
        <v>38697142</v>
      </c>
      <c r="AB128" s="104">
        <f t="shared" si="3"/>
        <v>145678379</v>
      </c>
      <c r="AC128" s="104">
        <f t="shared" si="3"/>
        <v>19691680</v>
      </c>
      <c r="AD128" s="104">
        <f t="shared" si="3"/>
        <v>20919971</v>
      </c>
      <c r="AE128" s="104">
        <f t="shared" si="3"/>
        <v>0</v>
      </c>
      <c r="AF128" s="104">
        <f t="shared" si="3"/>
        <v>193035811</v>
      </c>
      <c r="AG128" s="104">
        <f t="shared" si="3"/>
        <v>118612500</v>
      </c>
      <c r="AH128" s="104">
        <f t="shared" si="3"/>
        <v>0</v>
      </c>
      <c r="AI128" s="104">
        <f t="shared" si="3"/>
        <v>99761827</v>
      </c>
      <c r="AJ128" s="104">
        <f t="shared" si="3"/>
        <v>8902948</v>
      </c>
      <c r="AK128" s="104">
        <f t="shared" si="3"/>
        <v>34821073</v>
      </c>
      <c r="AL128" s="104">
        <f t="shared" si="3"/>
        <v>4896587</v>
      </c>
      <c r="AM128" s="104">
        <f t="shared" si="3"/>
        <v>5000439</v>
      </c>
      <c r="AN128" s="104">
        <f t="shared" si="3"/>
        <v>0</v>
      </c>
      <c r="AO128" s="104">
        <f t="shared" si="3"/>
        <v>46140780</v>
      </c>
      <c r="AP128" s="104">
        <f t="shared" si="3"/>
        <v>0</v>
      </c>
      <c r="AQ128" s="104">
        <f t="shared" si="3"/>
        <v>0</v>
      </c>
      <c r="AR128" s="104">
        <f t="shared" si="3"/>
        <v>102609017</v>
      </c>
      <c r="AS128" s="104">
        <f t="shared" si="3"/>
        <v>9327302</v>
      </c>
      <c r="AT128" s="104">
        <f t="shared" si="3"/>
        <v>35865704</v>
      </c>
      <c r="AU128" s="104">
        <f t="shared" si="3"/>
        <v>4740558</v>
      </c>
      <c r="AV128" s="104">
        <f t="shared" si="3"/>
        <v>5150452</v>
      </c>
      <c r="AW128" s="104">
        <f t="shared" si="3"/>
        <v>0</v>
      </c>
      <c r="AX128" s="104">
        <f t="shared" si="3"/>
        <v>47525001</v>
      </c>
      <c r="AY128" s="104">
        <f t="shared" si="3"/>
        <v>0</v>
      </c>
      <c r="AZ128" s="104">
        <f t="shared" si="3"/>
        <v>0</v>
      </c>
      <c r="BA128" s="104">
        <f t="shared" si="3"/>
        <v>105952260</v>
      </c>
      <c r="BB128" s="104">
        <f t="shared" si="3"/>
        <v>9800646</v>
      </c>
      <c r="BC128" s="104">
        <f t="shared" si="3"/>
        <v>36941675</v>
      </c>
      <c r="BD128" s="104">
        <f t="shared" si="3"/>
        <v>4954221</v>
      </c>
      <c r="BE128" s="104">
        <f t="shared" si="3"/>
        <v>5304966</v>
      </c>
      <c r="BF128" s="104">
        <f t="shared" si="3"/>
        <v>0</v>
      </c>
      <c r="BG128" s="104">
        <f t="shared" si="3"/>
        <v>48950751</v>
      </c>
      <c r="BH128" s="104">
        <f t="shared" si="3"/>
        <v>0</v>
      </c>
      <c r="BI128" s="104">
        <f t="shared" si="3"/>
        <v>0</v>
      </c>
      <c r="BJ128" s="104">
        <f t="shared" si="3"/>
        <v>109699876</v>
      </c>
      <c r="BK128" s="104">
        <f t="shared" si="3"/>
        <v>10666247</v>
      </c>
      <c r="BL128" s="104">
        <f t="shared" si="3"/>
        <v>37785925</v>
      </c>
      <c r="BM128" s="104">
        <f t="shared" si="3"/>
        <v>5100315</v>
      </c>
      <c r="BN128" s="104">
        <f t="shared" si="3"/>
        <v>5464114</v>
      </c>
      <c r="BO128" s="104">
        <f t="shared" si="3"/>
        <v>0</v>
      </c>
      <c r="BP128" s="104">
        <f t="shared" si="3"/>
        <v>50419275</v>
      </c>
      <c r="BQ128" s="104">
        <f t="shared" si="3"/>
        <v>37687500</v>
      </c>
      <c r="BR128" s="104">
        <f t="shared" si="3"/>
        <v>0</v>
      </c>
      <c r="BS128" s="39"/>
    </row>
    <row r="130" spans="26:70" x14ac:dyDescent="0.25">
      <c r="Z130" s="127">
        <v>418023982</v>
      </c>
      <c r="AA130" s="127">
        <v>38697142</v>
      </c>
      <c r="AB130" s="127">
        <v>145678380</v>
      </c>
      <c r="AC130" s="127">
        <v>19691680</v>
      </c>
      <c r="AD130" s="127">
        <v>20919971</v>
      </c>
      <c r="AE130" s="127">
        <v>0</v>
      </c>
      <c r="AF130" s="127">
        <v>193035810</v>
      </c>
      <c r="AG130" s="127">
        <v>118612500</v>
      </c>
      <c r="AH130" s="127">
        <v>0</v>
      </c>
      <c r="AI130" s="127">
        <v>99761827</v>
      </c>
      <c r="AJ130" s="127">
        <v>8902948</v>
      </c>
      <c r="AK130" s="127">
        <v>34821373</v>
      </c>
      <c r="AL130" s="127">
        <v>4896587</v>
      </c>
      <c r="AM130" s="127">
        <v>5000439</v>
      </c>
      <c r="AN130" s="127">
        <v>0</v>
      </c>
      <c r="AO130" s="127">
        <v>46140780</v>
      </c>
      <c r="AP130" s="127">
        <v>0</v>
      </c>
      <c r="AQ130" s="127">
        <v>0</v>
      </c>
      <c r="AR130" s="127">
        <v>102610018</v>
      </c>
      <c r="AS130" s="127">
        <v>9327302</v>
      </c>
      <c r="AT130" s="127">
        <v>35865705</v>
      </c>
      <c r="AU130" s="127">
        <v>4740558</v>
      </c>
      <c r="AV130" s="127">
        <v>5150452</v>
      </c>
      <c r="AW130" s="127">
        <v>0</v>
      </c>
      <c r="AX130" s="127">
        <v>47525002</v>
      </c>
      <c r="AY130" s="127">
        <v>0</v>
      </c>
      <c r="AZ130" s="127">
        <v>0</v>
      </c>
      <c r="BA130" s="127">
        <v>105952261</v>
      </c>
      <c r="BB130" s="127">
        <v>9800646</v>
      </c>
      <c r="BC130" s="127">
        <v>36941675</v>
      </c>
      <c r="BD130" s="127">
        <v>4954221</v>
      </c>
      <c r="BE130" s="127">
        <v>5304966</v>
      </c>
      <c r="BF130" s="127">
        <v>0</v>
      </c>
      <c r="BG130" s="127">
        <v>48950752</v>
      </c>
      <c r="BH130" s="127">
        <v>0</v>
      </c>
      <c r="BI130" s="127">
        <v>0</v>
      </c>
      <c r="BJ130" s="127">
        <v>109699877</v>
      </c>
      <c r="BK130" s="127">
        <v>10666247</v>
      </c>
      <c r="BL130" s="127">
        <v>37786926</v>
      </c>
      <c r="BM130" s="127">
        <v>5100315</v>
      </c>
      <c r="BN130" s="127">
        <v>5465114</v>
      </c>
      <c r="BO130" s="127">
        <v>0</v>
      </c>
      <c r="BP130" s="127">
        <v>50419275</v>
      </c>
      <c r="BQ130" s="127">
        <v>37687500</v>
      </c>
      <c r="BR130" s="127">
        <v>0</v>
      </c>
    </row>
  </sheetData>
  <mergeCells count="720">
    <mergeCell ref="AJ99:AJ127"/>
    <mergeCell ref="AK99:AK127"/>
    <mergeCell ref="AL11:AL19"/>
    <mergeCell ref="D9:L9"/>
    <mergeCell ref="G11:G13"/>
    <mergeCell ref="D11:D13"/>
    <mergeCell ref="L16:L17"/>
    <mergeCell ref="AB11:AB19"/>
    <mergeCell ref="AC11:AC19"/>
    <mergeCell ref="AD11:AD19"/>
    <mergeCell ref="L14:L15"/>
    <mergeCell ref="K11:K13"/>
    <mergeCell ref="L11:L13"/>
    <mergeCell ref="L18:L19"/>
    <mergeCell ref="K18:K19"/>
    <mergeCell ref="N11:N13"/>
    <mergeCell ref="AG11:AG19"/>
    <mergeCell ref="K14:K15"/>
    <mergeCell ref="AA11:AA19"/>
    <mergeCell ref="K16:K17"/>
    <mergeCell ref="G16:G17"/>
    <mergeCell ref="G14:G15"/>
    <mergeCell ref="G18:G19"/>
    <mergeCell ref="F14:F15"/>
    <mergeCell ref="E11:E13"/>
    <mergeCell ref="G20:G24"/>
    <mergeCell ref="H11:H13"/>
    <mergeCell ref="AH20:AH31"/>
    <mergeCell ref="AH32:AH35"/>
    <mergeCell ref="AI32:AI35"/>
    <mergeCell ref="AJ32:AJ35"/>
    <mergeCell ref="E14:E15"/>
    <mergeCell ref="F11:F13"/>
    <mergeCell ref="E16:E17"/>
    <mergeCell ref="F16:F17"/>
    <mergeCell ref="E18:E19"/>
    <mergeCell ref="F18:F19"/>
    <mergeCell ref="E33:E34"/>
    <mergeCell ref="H20:H24"/>
    <mergeCell ref="I20:I24"/>
    <mergeCell ref="H18:H19"/>
    <mergeCell ref="I16:I17"/>
    <mergeCell ref="H14:H15"/>
    <mergeCell ref="AK32:AK35"/>
    <mergeCell ref="J14:J15"/>
    <mergeCell ref="L33:L34"/>
    <mergeCell ref="Z20:Z31"/>
    <mergeCell ref="J16:J17"/>
    <mergeCell ref="J18:J19"/>
    <mergeCell ref="K20:K24"/>
    <mergeCell ref="L20:L24"/>
    <mergeCell ref="J36:J37"/>
    <mergeCell ref="K36:K37"/>
    <mergeCell ref="AF20:AF31"/>
    <mergeCell ref="AG20:AG31"/>
    <mergeCell ref="AI36:AI50"/>
    <mergeCell ref="J20:J24"/>
    <mergeCell ref="AB32:AB35"/>
    <mergeCell ref="AC32:AC35"/>
    <mergeCell ref="Z32:Z35"/>
    <mergeCell ref="N22:N24"/>
    <mergeCell ref="N25:N26"/>
    <mergeCell ref="N28:N29"/>
    <mergeCell ref="AG63:AG67"/>
    <mergeCell ref="AH63:AH67"/>
    <mergeCell ref="K38:K39"/>
    <mergeCell ref="A2:BS2"/>
    <mergeCell ref="A3:BS3"/>
    <mergeCell ref="N9:Y9"/>
    <mergeCell ref="Z9:AF9"/>
    <mergeCell ref="A9:A10"/>
    <mergeCell ref="AR9:AX9"/>
    <mergeCell ref="BA9:BG9"/>
    <mergeCell ref="BJ9:BP9"/>
    <mergeCell ref="BS9:BS10"/>
    <mergeCell ref="AG9:AH9"/>
    <mergeCell ref="B9:B10"/>
    <mergeCell ref="AI9:AO9"/>
    <mergeCell ref="C9:C10"/>
    <mergeCell ref="BQ9:BR9"/>
    <mergeCell ref="BH9:BI9"/>
    <mergeCell ref="AP9:AQ9"/>
    <mergeCell ref="AY9:AZ9"/>
    <mergeCell ref="E20:E24"/>
    <mergeCell ref="F20:F24"/>
    <mergeCell ref="D20:D24"/>
    <mergeCell ref="D14:D15"/>
    <mergeCell ref="D33:D34"/>
    <mergeCell ref="D36:D37"/>
    <mergeCell ref="A32:A35"/>
    <mergeCell ref="B32:B35"/>
    <mergeCell ref="C11:C13"/>
    <mergeCell ref="C14:C15"/>
    <mergeCell ref="C16:C17"/>
    <mergeCell ref="C18:C19"/>
    <mergeCell ref="A11:A19"/>
    <mergeCell ref="D16:D17"/>
    <mergeCell ref="C28:C29"/>
    <mergeCell ref="B11:B19"/>
    <mergeCell ref="D18:D19"/>
    <mergeCell ref="AP11:AP19"/>
    <mergeCell ref="E68:E76"/>
    <mergeCell ref="F68:F76"/>
    <mergeCell ref="H68:H76"/>
    <mergeCell ref="I68:I76"/>
    <mergeCell ref="J68:J76"/>
    <mergeCell ref="K68:K76"/>
    <mergeCell ref="L68:L76"/>
    <mergeCell ref="AE11:AE19"/>
    <mergeCell ref="AF11:AF19"/>
    <mergeCell ref="AI11:AI19"/>
    <mergeCell ref="Z11:Z19"/>
    <mergeCell ref="AH11:AH19"/>
    <mergeCell ref="AM11:AM19"/>
    <mergeCell ref="AN11:AN19"/>
    <mergeCell ref="AO11:AO19"/>
    <mergeCell ref="AJ11:AJ19"/>
    <mergeCell ref="AN68:AN86"/>
    <mergeCell ref="AO63:AO67"/>
    <mergeCell ref="E36:E37"/>
    <mergeCell ref="H33:H34"/>
    <mergeCell ref="I33:I34"/>
    <mergeCell ref="F33:F34"/>
    <mergeCell ref="AA32:AA35"/>
    <mergeCell ref="AQ11:AQ19"/>
    <mergeCell ref="AR11:AR19"/>
    <mergeCell ref="AS11:AS19"/>
    <mergeCell ref="AT11:AT19"/>
    <mergeCell ref="AS36:AS50"/>
    <mergeCell ref="AT36:AT50"/>
    <mergeCell ref="H40:H44"/>
    <mergeCell ref="I40:I44"/>
    <mergeCell ref="H51:H52"/>
    <mergeCell ref="I51:I52"/>
    <mergeCell ref="L36:L37"/>
    <mergeCell ref="J40:J44"/>
    <mergeCell ref="K40:K44"/>
    <mergeCell ref="L40:L44"/>
    <mergeCell ref="I11:I13"/>
    <mergeCell ref="J11:J13"/>
    <mergeCell ref="H16:H17"/>
    <mergeCell ref="I18:I19"/>
    <mergeCell ref="AK11:AK19"/>
    <mergeCell ref="H36:H37"/>
    <mergeCell ref="I36:I37"/>
    <mergeCell ref="L38:L39"/>
    <mergeCell ref="H38:H39"/>
    <mergeCell ref="I14:I15"/>
    <mergeCell ref="BI11:BI19"/>
    <mergeCell ref="BJ11:BJ19"/>
    <mergeCell ref="BK11:BK19"/>
    <mergeCell ref="BL11:BL19"/>
    <mergeCell ref="AU11:AU19"/>
    <mergeCell ref="AV11:AV19"/>
    <mergeCell ref="AW11:AW19"/>
    <mergeCell ref="AX11:AX19"/>
    <mergeCell ref="AY11:AY19"/>
    <mergeCell ref="AZ11:AZ19"/>
    <mergeCell ref="BA11:BA19"/>
    <mergeCell ref="BB11:BB19"/>
    <mergeCell ref="BC11:BC19"/>
    <mergeCell ref="BR11:BR19"/>
    <mergeCell ref="AA20:AA31"/>
    <mergeCell ref="AB20:AB31"/>
    <mergeCell ref="AC20:AC31"/>
    <mergeCell ref="AD20:AD31"/>
    <mergeCell ref="AE20:AE31"/>
    <mergeCell ref="AI20:AI31"/>
    <mergeCell ref="AJ20:AJ31"/>
    <mergeCell ref="AK20:AK31"/>
    <mergeCell ref="AL20:AL31"/>
    <mergeCell ref="AM20:AM31"/>
    <mergeCell ref="AN20:AN31"/>
    <mergeCell ref="AO20:AO31"/>
    <mergeCell ref="AP20:AP31"/>
    <mergeCell ref="AQ20:AQ31"/>
    <mergeCell ref="AR20:AR31"/>
    <mergeCell ref="AS20:AS31"/>
    <mergeCell ref="AT20:AT31"/>
    <mergeCell ref="AU20:AU31"/>
    <mergeCell ref="BD11:BD19"/>
    <mergeCell ref="BE11:BE19"/>
    <mergeCell ref="BF11:BF19"/>
    <mergeCell ref="BG11:BG19"/>
    <mergeCell ref="BH11:BH19"/>
    <mergeCell ref="BJ20:BJ31"/>
    <mergeCell ref="BK20:BK31"/>
    <mergeCell ref="BL20:BL31"/>
    <mergeCell ref="BM20:BM31"/>
    <mergeCell ref="BN20:BN31"/>
    <mergeCell ref="BO20:BO31"/>
    <mergeCell ref="BP20:BP31"/>
    <mergeCell ref="BQ20:BQ31"/>
    <mergeCell ref="AV20:AV31"/>
    <mergeCell ref="AW20:AW31"/>
    <mergeCell ref="BH20:BH31"/>
    <mergeCell ref="BI20:BI31"/>
    <mergeCell ref="AX20:AX31"/>
    <mergeCell ref="AY20:AY31"/>
    <mergeCell ref="AZ20:AZ31"/>
    <mergeCell ref="BA20:BA31"/>
    <mergeCell ref="BB20:BB31"/>
    <mergeCell ref="BC20:BC31"/>
    <mergeCell ref="BD20:BD31"/>
    <mergeCell ref="BE20:BE31"/>
    <mergeCell ref="BF20:BF31"/>
    <mergeCell ref="BG20:BG31"/>
    <mergeCell ref="F51:F52"/>
    <mergeCell ref="N65:N66"/>
    <mergeCell ref="G38:G39"/>
    <mergeCell ref="N59:N61"/>
    <mergeCell ref="K33:K34"/>
    <mergeCell ref="I38:I39"/>
    <mergeCell ref="J63:J67"/>
    <mergeCell ref="J51:J52"/>
    <mergeCell ref="L46:L48"/>
    <mergeCell ref="K51:K52"/>
    <mergeCell ref="F38:F39"/>
    <mergeCell ref="J33:J34"/>
    <mergeCell ref="A63:A67"/>
    <mergeCell ref="A68:A86"/>
    <mergeCell ref="B68:B86"/>
    <mergeCell ref="B63:B67"/>
    <mergeCell ref="A87:A98"/>
    <mergeCell ref="B87:B98"/>
    <mergeCell ref="AP36:AP50"/>
    <mergeCell ref="AQ36:AQ50"/>
    <mergeCell ref="L51:L52"/>
    <mergeCell ref="AG36:AG50"/>
    <mergeCell ref="AH36:AH50"/>
    <mergeCell ref="D40:D44"/>
    <mergeCell ref="E40:E44"/>
    <mergeCell ref="D38:D39"/>
    <mergeCell ref="E38:E39"/>
    <mergeCell ref="AJ36:AJ50"/>
    <mergeCell ref="AN36:AN50"/>
    <mergeCell ref="AO36:AO50"/>
    <mergeCell ref="AQ68:AQ86"/>
    <mergeCell ref="AG87:AG98"/>
    <mergeCell ref="AL87:AL98"/>
    <mergeCell ref="L84:L86"/>
    <mergeCell ref="H88:H89"/>
    <mergeCell ref="J88:J89"/>
    <mergeCell ref="A99:A127"/>
    <mergeCell ref="B99:B127"/>
    <mergeCell ref="B36:B50"/>
    <mergeCell ref="A51:A62"/>
    <mergeCell ref="B51:B62"/>
    <mergeCell ref="AF36:AF50"/>
    <mergeCell ref="H124:H127"/>
    <mergeCell ref="I124:I127"/>
    <mergeCell ref="J124:J127"/>
    <mergeCell ref="K124:K127"/>
    <mergeCell ref="AF63:AF67"/>
    <mergeCell ref="L124:L127"/>
    <mergeCell ref="I93:I95"/>
    <mergeCell ref="J93:J95"/>
    <mergeCell ref="K93:K95"/>
    <mergeCell ref="L93:L95"/>
    <mergeCell ref="H96:H97"/>
    <mergeCell ref="J96:J97"/>
    <mergeCell ref="K96:K97"/>
    <mergeCell ref="L96:L97"/>
    <mergeCell ref="H84:H86"/>
    <mergeCell ref="I84:I86"/>
    <mergeCell ref="J84:J86"/>
    <mergeCell ref="K84:K86"/>
    <mergeCell ref="AU36:AU50"/>
    <mergeCell ref="AI63:AI67"/>
    <mergeCell ref="AJ63:AJ67"/>
    <mergeCell ref="BG51:BG62"/>
    <mergeCell ref="BD63:BD67"/>
    <mergeCell ref="AS63:AS67"/>
    <mergeCell ref="AT63:AT67"/>
    <mergeCell ref="AU63:AU67"/>
    <mergeCell ref="AV63:AV67"/>
    <mergeCell ref="AQ63:AQ67"/>
    <mergeCell ref="AR63:AR67"/>
    <mergeCell ref="AM36:AM50"/>
    <mergeCell ref="AR36:AR50"/>
    <mergeCell ref="AV36:AV50"/>
    <mergeCell ref="AW36:AW50"/>
    <mergeCell ref="AX36:AX50"/>
    <mergeCell ref="AY36:AY50"/>
    <mergeCell ref="AK36:AK50"/>
    <mergeCell ref="AL36:AL50"/>
    <mergeCell ref="AN63:AN67"/>
    <mergeCell ref="AZ63:AZ67"/>
    <mergeCell ref="BA63:BA67"/>
    <mergeCell ref="BB63:BB67"/>
    <mergeCell ref="AP63:AP67"/>
    <mergeCell ref="BE63:BE67"/>
    <mergeCell ref="BF63:BF67"/>
    <mergeCell ref="BG63:BG67"/>
    <mergeCell ref="BH63:BH67"/>
    <mergeCell ref="BI63:BI67"/>
    <mergeCell ref="BJ63:BJ67"/>
    <mergeCell ref="BK63:BK67"/>
    <mergeCell ref="BL63:BL67"/>
    <mergeCell ref="BP68:BP86"/>
    <mergeCell ref="BK68:BK86"/>
    <mergeCell ref="BL68:BL86"/>
    <mergeCell ref="AL63:AL67"/>
    <mergeCell ref="AM63:AM67"/>
    <mergeCell ref="AW63:AW67"/>
    <mergeCell ref="AX63:AX67"/>
    <mergeCell ref="AY63:AY67"/>
    <mergeCell ref="AP87:AP98"/>
    <mergeCell ref="AQ87:AQ98"/>
    <mergeCell ref="AR87:AR98"/>
    <mergeCell ref="AO68:AO86"/>
    <mergeCell ref="AP68:AP86"/>
    <mergeCell ref="BS11:BS19"/>
    <mergeCell ref="BS20:BS31"/>
    <mergeCell ref="BO87:BO98"/>
    <mergeCell ref="BP87:BP98"/>
    <mergeCell ref="BQ87:BQ98"/>
    <mergeCell ref="BM99:BM127"/>
    <mergeCell ref="BR87:BR98"/>
    <mergeCell ref="BM68:BM86"/>
    <mergeCell ref="BN68:BN86"/>
    <mergeCell ref="BO68:BO86"/>
    <mergeCell ref="BP32:BP35"/>
    <mergeCell ref="BQ32:BQ35"/>
    <mergeCell ref="BR32:BR35"/>
    <mergeCell ref="BS32:BS35"/>
    <mergeCell ref="BM51:BM62"/>
    <mergeCell ref="BN51:BN62"/>
    <mergeCell ref="BO63:BO67"/>
    <mergeCell ref="BP63:BP67"/>
    <mergeCell ref="BR20:BR31"/>
    <mergeCell ref="BM11:BM19"/>
    <mergeCell ref="BN11:BN19"/>
    <mergeCell ref="BO11:BO19"/>
    <mergeCell ref="BP11:BP19"/>
    <mergeCell ref="BQ11:BQ19"/>
    <mergeCell ref="BO51:BO62"/>
    <mergeCell ref="BP51:BP62"/>
    <mergeCell ref="BQ51:BQ62"/>
    <mergeCell ref="BR51:BR62"/>
    <mergeCell ref="BS51:BS62"/>
    <mergeCell ref="BM63:BM67"/>
    <mergeCell ref="BN63:BN67"/>
    <mergeCell ref="BQ63:BQ67"/>
    <mergeCell ref="A20:A31"/>
    <mergeCell ref="B20:B31"/>
    <mergeCell ref="A36:A50"/>
    <mergeCell ref="G51:G52"/>
    <mergeCell ref="F46:F48"/>
    <mergeCell ref="C20:C24"/>
    <mergeCell ref="D28:D29"/>
    <mergeCell ref="D46:D48"/>
    <mergeCell ref="E28:E29"/>
    <mergeCell ref="E46:E48"/>
    <mergeCell ref="D51:D52"/>
    <mergeCell ref="D56:D58"/>
    <mergeCell ref="D59:D62"/>
    <mergeCell ref="Z36:Z50"/>
    <mergeCell ref="Z51:Z62"/>
    <mergeCell ref="Z63:Z67"/>
    <mergeCell ref="H108:H114"/>
    <mergeCell ref="I108:I114"/>
    <mergeCell ref="J108:J114"/>
    <mergeCell ref="K108:K114"/>
    <mergeCell ref="L108:L114"/>
    <mergeCell ref="H115:H123"/>
    <mergeCell ref="I115:I123"/>
    <mergeCell ref="J115:J123"/>
    <mergeCell ref="K115:K123"/>
    <mergeCell ref="L115:L123"/>
    <mergeCell ref="H99:H103"/>
    <mergeCell ref="I99:I103"/>
    <mergeCell ref="J99:J103"/>
    <mergeCell ref="K99:K103"/>
    <mergeCell ref="H78:H80"/>
    <mergeCell ref="H81:H82"/>
    <mergeCell ref="I81:I82"/>
    <mergeCell ref="J78:J80"/>
    <mergeCell ref="K78:K80"/>
    <mergeCell ref="J81:J82"/>
    <mergeCell ref="K81:K82"/>
    <mergeCell ref="I78:I80"/>
    <mergeCell ref="L78:L80"/>
    <mergeCell ref="J38:J39"/>
    <mergeCell ref="E84:E86"/>
    <mergeCell ref="D93:D95"/>
    <mergeCell ref="D81:D82"/>
    <mergeCell ref="E78:E80"/>
    <mergeCell ref="E81:E82"/>
    <mergeCell ref="D83:D86"/>
    <mergeCell ref="D87:D89"/>
    <mergeCell ref="E93:E95"/>
    <mergeCell ref="H93:H95"/>
    <mergeCell ref="G46:G48"/>
    <mergeCell ref="H46:H48"/>
    <mergeCell ref="I46:I48"/>
    <mergeCell ref="E63:E67"/>
    <mergeCell ref="G78:G80"/>
    <mergeCell ref="G68:G76"/>
    <mergeCell ref="K63:K67"/>
    <mergeCell ref="L63:L67"/>
    <mergeCell ref="L81:L82"/>
    <mergeCell ref="D68:D76"/>
    <mergeCell ref="F63:F67"/>
    <mergeCell ref="G63:G67"/>
    <mergeCell ref="G40:G44"/>
    <mergeCell ref="D124:D127"/>
    <mergeCell ref="E124:E127"/>
    <mergeCell ref="F84:F86"/>
    <mergeCell ref="H63:H67"/>
    <mergeCell ref="I63:I67"/>
    <mergeCell ref="E108:E114"/>
    <mergeCell ref="D115:D123"/>
    <mergeCell ref="D108:D114"/>
    <mergeCell ref="E88:E89"/>
    <mergeCell ref="I88:I89"/>
    <mergeCell ref="F81:F82"/>
    <mergeCell ref="G81:G82"/>
    <mergeCell ref="E99:E103"/>
    <mergeCell ref="F124:F127"/>
    <mergeCell ref="G124:G127"/>
    <mergeCell ref="F78:F80"/>
    <mergeCell ref="D63:D67"/>
    <mergeCell ref="E115:E123"/>
    <mergeCell ref="D96:D97"/>
    <mergeCell ref="E96:E97"/>
    <mergeCell ref="D99:D103"/>
    <mergeCell ref="D104:D107"/>
    <mergeCell ref="E104:E107"/>
    <mergeCell ref="D78:D80"/>
    <mergeCell ref="N122:N123"/>
    <mergeCell ref="G84:G86"/>
    <mergeCell ref="G104:G107"/>
    <mergeCell ref="F108:F114"/>
    <mergeCell ref="G108:G114"/>
    <mergeCell ref="F88:F89"/>
    <mergeCell ref="G88:G89"/>
    <mergeCell ref="F93:F95"/>
    <mergeCell ref="G93:G95"/>
    <mergeCell ref="F96:F97"/>
    <mergeCell ref="F99:F103"/>
    <mergeCell ref="G99:G103"/>
    <mergeCell ref="F104:F107"/>
    <mergeCell ref="F115:F123"/>
    <mergeCell ref="G115:G123"/>
    <mergeCell ref="I96:I97"/>
    <mergeCell ref="K88:K89"/>
    <mergeCell ref="L88:L89"/>
    <mergeCell ref="L99:L103"/>
    <mergeCell ref="H104:H107"/>
    <mergeCell ref="I104:I107"/>
    <mergeCell ref="J104:J107"/>
    <mergeCell ref="K104:K107"/>
    <mergeCell ref="L104:L107"/>
    <mergeCell ref="N68:N70"/>
    <mergeCell ref="N71:N76"/>
    <mergeCell ref="N78:N80"/>
    <mergeCell ref="N88:N89"/>
    <mergeCell ref="N106:N107"/>
    <mergeCell ref="E4:G4"/>
    <mergeCell ref="E5:G5"/>
    <mergeCell ref="E6:G6"/>
    <mergeCell ref="G96:G97"/>
    <mergeCell ref="G33:G34"/>
    <mergeCell ref="F40:F44"/>
    <mergeCell ref="M9:M10"/>
    <mergeCell ref="H28:H29"/>
    <mergeCell ref="I28:I29"/>
    <mergeCell ref="J28:J29"/>
    <mergeCell ref="K28:K29"/>
    <mergeCell ref="J46:J48"/>
    <mergeCell ref="K46:K48"/>
    <mergeCell ref="F36:F37"/>
    <mergeCell ref="G36:G37"/>
    <mergeCell ref="L28:L29"/>
    <mergeCell ref="F28:F29"/>
    <mergeCell ref="G28:G29"/>
    <mergeCell ref="E51:E52"/>
    <mergeCell ref="C108:C114"/>
    <mergeCell ref="C115:C123"/>
    <mergeCell ref="C124:C127"/>
    <mergeCell ref="C33:C34"/>
    <mergeCell ref="C36:C37"/>
    <mergeCell ref="C38:C39"/>
    <mergeCell ref="C40:C44"/>
    <mergeCell ref="C51:C52"/>
    <mergeCell ref="C104:C107"/>
    <mergeCell ref="C83:C86"/>
    <mergeCell ref="C87:C89"/>
    <mergeCell ref="C93:C95"/>
    <mergeCell ref="C96:C97"/>
    <mergeCell ref="C99:C103"/>
    <mergeCell ref="C78:C80"/>
    <mergeCell ref="C81:C82"/>
    <mergeCell ref="C59:C62"/>
    <mergeCell ref="C46:C48"/>
    <mergeCell ref="C63:C67"/>
    <mergeCell ref="C68:C76"/>
    <mergeCell ref="Z68:Z86"/>
    <mergeCell ref="Z87:Z98"/>
    <mergeCell ref="Z99:Z127"/>
    <mergeCell ref="AE32:AE35"/>
    <mergeCell ref="AF32:AF35"/>
    <mergeCell ref="AG32:AG35"/>
    <mergeCell ref="AA36:AA50"/>
    <mergeCell ref="AB36:AB50"/>
    <mergeCell ref="AC36:AC50"/>
    <mergeCell ref="AD36:AD50"/>
    <mergeCell ref="AE36:AE50"/>
    <mergeCell ref="AA63:AA67"/>
    <mergeCell ref="AB63:AB67"/>
    <mergeCell ref="AC63:AC67"/>
    <mergeCell ref="AD63:AD67"/>
    <mergeCell ref="AE63:AE67"/>
    <mergeCell ref="AC87:AC98"/>
    <mergeCell ref="AD87:AD98"/>
    <mergeCell ref="AE87:AE98"/>
    <mergeCell ref="AF87:AF98"/>
    <mergeCell ref="AD32:AD35"/>
    <mergeCell ref="AC99:AC127"/>
    <mergeCell ref="AD99:AD127"/>
    <mergeCell ref="AE99:AE127"/>
    <mergeCell ref="AX32:AX35"/>
    <mergeCell ref="BA32:BA35"/>
    <mergeCell ref="BB32:BB35"/>
    <mergeCell ref="BC32:BC35"/>
    <mergeCell ref="BD32:BD35"/>
    <mergeCell ref="BI32:BI35"/>
    <mergeCell ref="BJ32:BJ35"/>
    <mergeCell ref="BH32:BH35"/>
    <mergeCell ref="AL32:AL35"/>
    <mergeCell ref="AT32:AT35"/>
    <mergeCell ref="AN32:AN35"/>
    <mergeCell ref="AO32:AO35"/>
    <mergeCell ref="AP32:AP35"/>
    <mergeCell ref="AU32:AU35"/>
    <mergeCell ref="AV32:AV35"/>
    <mergeCell ref="AW32:AW35"/>
    <mergeCell ref="AY32:AY35"/>
    <mergeCell ref="AQ32:AQ35"/>
    <mergeCell ref="AR32:AR35"/>
    <mergeCell ref="BE32:BE35"/>
    <mergeCell ref="BF32:BF35"/>
    <mergeCell ref="BG32:BG35"/>
    <mergeCell ref="AS32:AS35"/>
    <mergeCell ref="AM32:AM35"/>
    <mergeCell ref="BK32:BK35"/>
    <mergeCell ref="BL32:BL35"/>
    <mergeCell ref="BM32:BM35"/>
    <mergeCell ref="BN32:BN35"/>
    <mergeCell ref="BO32:BO35"/>
    <mergeCell ref="AZ36:AZ50"/>
    <mergeCell ref="BE36:BE50"/>
    <mergeCell ref="BF36:BF50"/>
    <mergeCell ref="BG36:BG50"/>
    <mergeCell ref="BH36:BH50"/>
    <mergeCell ref="BI36:BI50"/>
    <mergeCell ref="BA36:BA50"/>
    <mergeCell ref="BB36:BB50"/>
    <mergeCell ref="BC36:BC50"/>
    <mergeCell ref="BD36:BD50"/>
    <mergeCell ref="BL36:BL50"/>
    <mergeCell ref="BM36:BM50"/>
    <mergeCell ref="BN36:BN50"/>
    <mergeCell ref="BO36:BO50"/>
    <mergeCell ref="AZ32:AZ35"/>
    <mergeCell ref="BK36:BK50"/>
    <mergeCell ref="BJ36:BJ50"/>
    <mergeCell ref="BP36:BP50"/>
    <mergeCell ref="BQ36:BQ50"/>
    <mergeCell ref="BR36:BR50"/>
    <mergeCell ref="BS36:BS50"/>
    <mergeCell ref="AA51:AA62"/>
    <mergeCell ref="AB51:AB62"/>
    <mergeCell ref="AC51:AC62"/>
    <mergeCell ref="AD51:AD62"/>
    <mergeCell ref="AE51:AE62"/>
    <mergeCell ref="AF51:AF62"/>
    <mergeCell ref="AG51:AG62"/>
    <mergeCell ref="AH51:AH62"/>
    <mergeCell ref="AI51:AI62"/>
    <mergeCell ref="AJ51:AJ62"/>
    <mergeCell ref="AK51:AK62"/>
    <mergeCell ref="AL51:AL62"/>
    <mergeCell ref="AM51:AM62"/>
    <mergeCell ref="AN51:AN62"/>
    <mergeCell ref="AO51:AO62"/>
    <mergeCell ref="AP51:AP62"/>
    <mergeCell ref="BD51:BD62"/>
    <mergeCell ref="BE51:BE62"/>
    <mergeCell ref="BF51:BF62"/>
    <mergeCell ref="BI51:BI62"/>
    <mergeCell ref="BJ51:BJ62"/>
    <mergeCell ref="BK51:BK62"/>
    <mergeCell ref="BH51:BH62"/>
    <mergeCell ref="BL51:BL62"/>
    <mergeCell ref="AQ51:AQ62"/>
    <mergeCell ref="AR51:AR62"/>
    <mergeCell ref="AS51:AS62"/>
    <mergeCell ref="AT51:AT62"/>
    <mergeCell ref="AU51:AU62"/>
    <mergeCell ref="AV51:AV62"/>
    <mergeCell ref="AW51:AW62"/>
    <mergeCell ref="AX51:AX62"/>
    <mergeCell ref="AY51:AY62"/>
    <mergeCell ref="AZ51:AZ62"/>
    <mergeCell ref="BA51:BA62"/>
    <mergeCell ref="BB51:BB62"/>
    <mergeCell ref="BC51:BC62"/>
    <mergeCell ref="BS63:BS67"/>
    <mergeCell ref="AA68:AA86"/>
    <mergeCell ref="AB68:AB86"/>
    <mergeCell ref="AC68:AC86"/>
    <mergeCell ref="AD68:AD86"/>
    <mergeCell ref="AE68:AE86"/>
    <mergeCell ref="AF68:AF86"/>
    <mergeCell ref="AG68:AG86"/>
    <mergeCell ref="AW68:AW86"/>
    <mergeCell ref="AX68:AX86"/>
    <mergeCell ref="AH68:AH86"/>
    <mergeCell ref="AI68:AI86"/>
    <mergeCell ref="AJ68:AJ86"/>
    <mergeCell ref="AK68:AK86"/>
    <mergeCell ref="AL68:AL86"/>
    <mergeCell ref="AM68:AM86"/>
    <mergeCell ref="BS68:BS86"/>
    <mergeCell ref="BE68:BE86"/>
    <mergeCell ref="BF68:BF86"/>
    <mergeCell ref="BG68:BG86"/>
    <mergeCell ref="BH68:BH86"/>
    <mergeCell ref="BI68:BI86"/>
    <mergeCell ref="BJ68:BJ86"/>
    <mergeCell ref="AK63:AK67"/>
    <mergeCell ref="BR63:BR67"/>
    <mergeCell ref="AR68:AR86"/>
    <mergeCell ref="BR68:BR86"/>
    <mergeCell ref="AS68:AS86"/>
    <mergeCell ref="AT68:AT86"/>
    <mergeCell ref="AU68:AU86"/>
    <mergeCell ref="AV68:AV86"/>
    <mergeCell ref="AW87:AW98"/>
    <mergeCell ref="AX87:AX98"/>
    <mergeCell ref="AY87:AY98"/>
    <mergeCell ref="AZ87:AZ98"/>
    <mergeCell ref="AS87:AS98"/>
    <mergeCell ref="BM87:BM98"/>
    <mergeCell ref="BN87:BN98"/>
    <mergeCell ref="BC87:BC98"/>
    <mergeCell ref="BD87:BD98"/>
    <mergeCell ref="BE87:BE98"/>
    <mergeCell ref="BF87:BF98"/>
    <mergeCell ref="BG87:BG98"/>
    <mergeCell ref="BC63:BC67"/>
    <mergeCell ref="BA68:BA86"/>
    <mergeCell ref="BB68:BB86"/>
    <mergeCell ref="BC68:BC86"/>
    <mergeCell ref="BD68:BD86"/>
    <mergeCell ref="BQ68:BQ86"/>
    <mergeCell ref="AI87:AI98"/>
    <mergeCell ref="AJ87:AJ98"/>
    <mergeCell ref="AK87:AK98"/>
    <mergeCell ref="BK87:BK98"/>
    <mergeCell ref="BJ87:BJ98"/>
    <mergeCell ref="BA87:BA98"/>
    <mergeCell ref="BB87:BB98"/>
    <mergeCell ref="AT87:AT98"/>
    <mergeCell ref="AY68:AY86"/>
    <mergeCell ref="AZ68:AZ86"/>
    <mergeCell ref="AU87:AU98"/>
    <mergeCell ref="AV87:AV98"/>
    <mergeCell ref="AM87:AM98"/>
    <mergeCell ref="AN87:AN98"/>
    <mergeCell ref="E7:N7"/>
    <mergeCell ref="BS99:BS127"/>
    <mergeCell ref="BK99:BK127"/>
    <mergeCell ref="BL99:BL127"/>
    <mergeCell ref="BN99:BN127"/>
    <mergeCell ref="BO99:BO127"/>
    <mergeCell ref="BP99:BP127"/>
    <mergeCell ref="BQ99:BQ127"/>
    <mergeCell ref="BF99:BF127"/>
    <mergeCell ref="BG99:BG127"/>
    <mergeCell ref="BH99:BH127"/>
    <mergeCell ref="BI99:BI127"/>
    <mergeCell ref="BJ99:BJ127"/>
    <mergeCell ref="AL99:AL127"/>
    <mergeCell ref="AM99:AM127"/>
    <mergeCell ref="AN99:AN127"/>
    <mergeCell ref="AO99:AO127"/>
    <mergeCell ref="BB99:BB127"/>
    <mergeCell ref="BR99:BR127"/>
    <mergeCell ref="AS99:AS127"/>
    <mergeCell ref="AT99:AT127"/>
    <mergeCell ref="AU99:AU127"/>
    <mergeCell ref="AV99:AV127"/>
    <mergeCell ref="AW99:AW127"/>
    <mergeCell ref="AH87:AH98"/>
    <mergeCell ref="BS87:BS98"/>
    <mergeCell ref="AA99:AA127"/>
    <mergeCell ref="AB99:AB127"/>
    <mergeCell ref="AF99:AF127"/>
    <mergeCell ref="AG99:AG127"/>
    <mergeCell ref="AH99:AH127"/>
    <mergeCell ref="AI99:AI127"/>
    <mergeCell ref="AA87:AA98"/>
    <mergeCell ref="AB87:AB98"/>
    <mergeCell ref="AX99:AX127"/>
    <mergeCell ref="AY99:AY127"/>
    <mergeCell ref="AO87:AO98"/>
    <mergeCell ref="BH87:BH98"/>
    <mergeCell ref="BI87:BI98"/>
    <mergeCell ref="BL87:BL98"/>
    <mergeCell ref="BE99:BE127"/>
    <mergeCell ref="AZ99:AZ127"/>
    <mergeCell ref="BA99:BA127"/>
    <mergeCell ref="AR99:AR127"/>
    <mergeCell ref="BC99:BC127"/>
    <mergeCell ref="BD99:BD127"/>
    <mergeCell ref="AP99:AP127"/>
    <mergeCell ref="AQ99:AQ127"/>
  </mergeCells>
  <pageMargins left="0.7" right="0.7" top="0.75" bottom="0.75" header="0.3" footer="0.3"/>
  <pageSetup paperSize="5" orientation="portrait" r:id="rId1"/>
  <ignoredErrors>
    <ignoredError sqref="R89:R91"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BT22"/>
  <sheetViews>
    <sheetView topLeftCell="A8" zoomScale="80" zoomScaleNormal="80" workbookViewId="0">
      <selection activeCell="C17" sqref="C17"/>
    </sheetView>
  </sheetViews>
  <sheetFormatPr baseColWidth="10" defaultColWidth="10.85546875" defaultRowHeight="15" x14ac:dyDescent="0.25"/>
  <cols>
    <col min="1" max="1" width="9.42578125" style="1" customWidth="1"/>
    <col min="2" max="2" width="26.5703125" style="18" customWidth="1"/>
    <col min="3" max="3" width="4.7109375" style="18" customWidth="1"/>
    <col min="4" max="4" width="26.7109375" style="18" customWidth="1"/>
    <col min="5" max="5" width="25" style="18" customWidth="1"/>
    <col min="6" max="6" width="10.42578125" style="1" customWidth="1"/>
    <col min="7" max="7" width="8.42578125" style="1" customWidth="1"/>
    <col min="8" max="8" width="6.42578125" style="1" customWidth="1"/>
    <col min="9" max="9" width="7.85546875" style="1" customWidth="1"/>
    <col min="10" max="10" width="7" style="1" customWidth="1"/>
    <col min="11" max="11" width="7.140625" style="1" customWidth="1"/>
    <col min="12" max="12" width="8.5703125" style="1" customWidth="1"/>
    <col min="13" max="13" width="5" style="1" customWidth="1"/>
    <col min="14" max="14" width="30.42578125" style="18" customWidth="1"/>
    <col min="15" max="15" width="31.42578125" style="18" customWidth="1"/>
    <col min="16" max="16" width="4.28515625" style="18" customWidth="1"/>
    <col min="17" max="17" width="8.140625" style="1" customWidth="1"/>
    <col min="18" max="18" width="6.85546875" style="1" customWidth="1"/>
    <col min="19" max="19" width="5.5703125" style="2" customWidth="1"/>
    <col min="20" max="20" width="8.7109375" style="1" customWidth="1"/>
    <col min="21" max="21" width="9" style="1" customWidth="1"/>
    <col min="22" max="22" width="8" style="1" customWidth="1"/>
    <col min="23" max="23" width="9.42578125" style="1" customWidth="1"/>
    <col min="24" max="24" width="7.7109375" style="1" customWidth="1"/>
    <col min="25" max="25" width="9" style="1" customWidth="1"/>
    <col min="26" max="26" width="12.42578125" style="1" customWidth="1"/>
    <col min="27" max="27" width="10.85546875" style="1" customWidth="1"/>
    <col min="28" max="28" width="7.7109375" style="1" customWidth="1"/>
    <col min="29" max="29" width="11.28515625" style="1" customWidth="1"/>
    <col min="30" max="30" width="10.85546875" style="1" customWidth="1"/>
    <col min="31" max="31" width="8.7109375" style="1" customWidth="1"/>
    <col min="32" max="32" width="7.85546875" style="1" customWidth="1"/>
    <col min="33" max="33" width="12" style="1" customWidth="1"/>
    <col min="34" max="34" width="10" style="1" customWidth="1"/>
    <col min="35" max="35" width="9.42578125" style="1" customWidth="1"/>
    <col min="36" max="36" width="8.42578125" style="1" customWidth="1"/>
    <col min="37" max="37" width="7.140625" style="1" customWidth="1"/>
    <col min="38" max="38" width="9.7109375" style="1" customWidth="1"/>
    <col min="39" max="39" width="10.85546875" style="1" customWidth="1"/>
    <col min="40" max="40" width="8.28515625" style="1" customWidth="1"/>
    <col min="41" max="41" width="9.42578125" style="1" customWidth="1"/>
    <col min="42" max="42" width="11.28515625" style="1" customWidth="1"/>
    <col min="43" max="43" width="9.42578125" style="1" customWidth="1"/>
    <col min="44" max="44" width="10" style="1" customWidth="1"/>
    <col min="45" max="45" width="8.28515625" style="1" customWidth="1"/>
    <col min="46" max="46" width="7.7109375" style="1" customWidth="1"/>
    <col min="47" max="47" width="11.140625" style="1" customWidth="1"/>
    <col min="48" max="48" width="9.140625" style="1" customWidth="1"/>
    <col min="49" max="49" width="8.28515625" style="1" customWidth="1"/>
    <col min="50" max="50" width="8" style="1" customWidth="1"/>
    <col min="51" max="51" width="11.7109375" style="1" customWidth="1"/>
    <col min="52" max="52" width="8" style="1" customWidth="1"/>
    <col min="53" max="70" width="12.7109375" style="1" customWidth="1"/>
    <col min="71" max="71" width="17.7109375" style="1" customWidth="1"/>
    <col min="72" max="16384" width="10.85546875" style="1"/>
  </cols>
  <sheetData>
    <row r="2" spans="1:7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1:71" ht="15" customHeight="1" x14ac:dyDescent="0.2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1:71" ht="15" customHeight="1" x14ac:dyDescent="0.2">
      <c r="A4" s="58"/>
      <c r="B4" s="17"/>
      <c r="C4" s="72"/>
      <c r="D4" s="69" t="s">
        <v>1398</v>
      </c>
      <c r="E4" s="267" t="s">
        <v>1327</v>
      </c>
      <c r="F4" s="267"/>
      <c r="G4" s="267"/>
      <c r="H4" s="267"/>
      <c r="I4" s="267"/>
      <c r="J4" s="267"/>
      <c r="K4" s="267"/>
      <c r="L4" s="267"/>
      <c r="M4" s="267"/>
      <c r="N4" s="267"/>
      <c r="O4" s="53"/>
      <c r="P4" s="53"/>
      <c r="Q4" s="53"/>
      <c r="R4" s="53"/>
      <c r="S4" s="53"/>
      <c r="T4" s="53"/>
      <c r="U4" s="53"/>
      <c r="V4" s="84"/>
      <c r="W4" s="84"/>
      <c r="X4" s="84"/>
      <c r="Y4" s="84"/>
      <c r="Z4" s="84"/>
      <c r="AA4" s="84"/>
      <c r="AB4" s="84"/>
    </row>
    <row r="5" spans="1:71" ht="19.5" customHeight="1" x14ac:dyDescent="0.2">
      <c r="A5" s="58"/>
      <c r="B5" s="17"/>
      <c r="C5" s="58"/>
      <c r="D5" s="35" t="s">
        <v>1</v>
      </c>
      <c r="E5" s="268" t="s">
        <v>17</v>
      </c>
      <c r="F5" s="268"/>
      <c r="G5" s="268"/>
      <c r="H5" s="268"/>
      <c r="I5" s="268"/>
      <c r="J5" s="268"/>
      <c r="K5" s="268"/>
      <c r="L5" s="268"/>
      <c r="M5" s="268"/>
      <c r="N5" s="268"/>
      <c r="O5" s="53"/>
      <c r="P5" s="53"/>
      <c r="Q5" s="53"/>
      <c r="R5" s="53"/>
      <c r="S5" s="53"/>
      <c r="T5" s="53"/>
      <c r="U5" s="53"/>
      <c r="V5" s="84"/>
      <c r="W5" s="84"/>
      <c r="X5" s="84"/>
      <c r="Y5" s="84"/>
      <c r="Z5" s="84"/>
      <c r="AA5" s="84"/>
      <c r="AB5" s="84"/>
    </row>
    <row r="6" spans="1:71" ht="19.5" customHeight="1" x14ac:dyDescent="0.2">
      <c r="A6" s="63"/>
      <c r="B6" s="17"/>
      <c r="C6" s="58"/>
      <c r="D6" s="35" t="s">
        <v>111</v>
      </c>
      <c r="E6" s="268" t="s">
        <v>18</v>
      </c>
      <c r="F6" s="268"/>
      <c r="G6" s="268"/>
      <c r="H6" s="268"/>
      <c r="I6" s="268"/>
      <c r="J6" s="268"/>
      <c r="K6" s="268"/>
      <c r="L6" s="268"/>
      <c r="M6" s="268"/>
      <c r="N6" s="268"/>
      <c r="O6" s="53"/>
      <c r="P6" s="53"/>
      <c r="Q6" s="53"/>
      <c r="R6" s="53"/>
      <c r="S6" s="53"/>
      <c r="T6" s="53"/>
      <c r="U6" s="53"/>
      <c r="V6" s="84"/>
      <c r="W6" s="84"/>
      <c r="X6" s="84"/>
      <c r="Y6" s="84"/>
      <c r="Z6" s="84"/>
      <c r="AA6" s="84"/>
      <c r="AB6" s="84"/>
    </row>
    <row r="7" spans="1:71" ht="62.25" customHeight="1" x14ac:dyDescent="0.2">
      <c r="A7" s="52"/>
      <c r="B7" s="17"/>
      <c r="C7" s="74"/>
      <c r="D7" s="89" t="s">
        <v>513</v>
      </c>
      <c r="E7" s="268" t="s">
        <v>1702</v>
      </c>
      <c r="F7" s="268"/>
      <c r="G7" s="268"/>
      <c r="H7" s="268"/>
      <c r="I7" s="268"/>
      <c r="J7" s="268"/>
      <c r="K7" s="268"/>
      <c r="L7" s="268"/>
      <c r="M7" s="268"/>
      <c r="N7" s="268"/>
      <c r="O7" s="268"/>
      <c r="P7" s="268"/>
      <c r="Q7" s="268"/>
      <c r="R7" s="268"/>
      <c r="S7" s="268"/>
      <c r="T7" s="268"/>
      <c r="U7" s="268"/>
      <c r="V7" s="268"/>
      <c r="W7" s="268"/>
      <c r="X7" s="268"/>
      <c r="Y7" s="268"/>
      <c r="Z7" s="268"/>
      <c r="AA7" s="268"/>
      <c r="AB7" s="268"/>
    </row>
    <row r="9" spans="1:71" ht="15" customHeight="1" x14ac:dyDescent="0.25">
      <c r="A9" s="297" t="s">
        <v>224</v>
      </c>
      <c r="B9" s="297" t="s">
        <v>15</v>
      </c>
      <c r="C9" s="297" t="s">
        <v>454</v>
      </c>
      <c r="D9" s="301" t="s">
        <v>7</v>
      </c>
      <c r="E9" s="302"/>
      <c r="F9" s="302"/>
      <c r="G9" s="302"/>
      <c r="H9" s="302"/>
      <c r="I9" s="302"/>
      <c r="J9" s="302"/>
      <c r="K9" s="302"/>
      <c r="L9" s="302"/>
      <c r="M9" s="299" t="s">
        <v>1451</v>
      </c>
      <c r="N9" s="298" t="s">
        <v>8</v>
      </c>
      <c r="O9" s="298"/>
      <c r="P9" s="298"/>
      <c r="Q9" s="298"/>
      <c r="R9" s="298"/>
      <c r="S9" s="298"/>
      <c r="T9" s="298"/>
      <c r="U9" s="298"/>
      <c r="V9" s="298"/>
      <c r="W9" s="298"/>
      <c r="X9" s="298"/>
      <c r="Y9" s="298"/>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303" t="s">
        <v>5</v>
      </c>
    </row>
    <row r="10" spans="1:71" ht="99" customHeight="1" x14ac:dyDescent="0.25">
      <c r="A10" s="297"/>
      <c r="B10" s="297"/>
      <c r="C10" s="297"/>
      <c r="D10" s="31" t="s">
        <v>9</v>
      </c>
      <c r="E10" s="31" t="s">
        <v>10</v>
      </c>
      <c r="F10" s="32" t="s">
        <v>12</v>
      </c>
      <c r="G10" s="32" t="s">
        <v>13</v>
      </c>
      <c r="H10" s="30" t="s">
        <v>0</v>
      </c>
      <c r="I10" s="30" t="s">
        <v>463</v>
      </c>
      <c r="J10" s="30" t="s">
        <v>464</v>
      </c>
      <c r="K10" s="30" t="s">
        <v>14</v>
      </c>
      <c r="L10" s="30" t="s">
        <v>465</v>
      </c>
      <c r="M10" s="300"/>
      <c r="N10" s="31" t="s">
        <v>11</v>
      </c>
      <c r="O10" s="31" t="s">
        <v>10</v>
      </c>
      <c r="P10" s="30" t="s">
        <v>1760</v>
      </c>
      <c r="Q10" s="30" t="s">
        <v>0</v>
      </c>
      <c r="R10" s="30" t="s">
        <v>16</v>
      </c>
      <c r="S10" s="30"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303"/>
    </row>
    <row r="11" spans="1:71" s="106" customFormat="1" ht="89.25" customHeight="1" x14ac:dyDescent="0.25">
      <c r="A11" s="399" t="s">
        <v>20</v>
      </c>
      <c r="B11" s="100" t="s">
        <v>1697</v>
      </c>
      <c r="C11" s="145">
        <v>93</v>
      </c>
      <c r="D11" s="149" t="s">
        <v>1692</v>
      </c>
      <c r="E11" s="149" t="s">
        <v>1693</v>
      </c>
      <c r="F11" s="157">
        <v>0</v>
      </c>
      <c r="G11" s="43">
        <v>1</v>
      </c>
      <c r="H11" s="157" t="s">
        <v>455</v>
      </c>
      <c r="I11" s="43">
        <v>0</v>
      </c>
      <c r="J11" s="43">
        <v>1</v>
      </c>
      <c r="K11" s="43">
        <v>1</v>
      </c>
      <c r="L11" s="43">
        <v>1</v>
      </c>
      <c r="M11" s="33">
        <v>288</v>
      </c>
      <c r="N11" s="149" t="s">
        <v>1694</v>
      </c>
      <c r="O11" s="149" t="s">
        <v>1695</v>
      </c>
      <c r="P11" s="198" t="s">
        <v>1757</v>
      </c>
      <c r="Q11" s="157" t="s">
        <v>455</v>
      </c>
      <c r="R11" s="157"/>
      <c r="S11" s="157">
        <v>0.15</v>
      </c>
      <c r="T11" s="157">
        <v>0</v>
      </c>
      <c r="U11" s="43">
        <v>1</v>
      </c>
      <c r="V11" s="154">
        <v>0</v>
      </c>
      <c r="W11" s="154">
        <v>1</v>
      </c>
      <c r="X11" s="154">
        <v>1</v>
      </c>
      <c r="Y11" s="154">
        <v>1</v>
      </c>
      <c r="Z11" s="363">
        <v>15232199</v>
      </c>
      <c r="AA11" s="363">
        <v>1608225</v>
      </c>
      <c r="AB11" s="363"/>
      <c r="AC11" s="363">
        <v>13623974</v>
      </c>
      <c r="AD11" s="363"/>
      <c r="AE11" s="363"/>
      <c r="AF11" s="363"/>
      <c r="AG11" s="318">
        <v>237323968</v>
      </c>
      <c r="AH11" s="404" t="s">
        <v>1486</v>
      </c>
      <c r="AI11" s="363">
        <v>7739862</v>
      </c>
      <c r="AJ11" s="363">
        <v>370000</v>
      </c>
      <c r="AK11" s="363"/>
      <c r="AL11" s="363">
        <v>7369862</v>
      </c>
      <c r="AM11" s="363"/>
      <c r="AN11" s="363"/>
      <c r="AO11" s="363"/>
      <c r="AP11" s="318">
        <v>38424793</v>
      </c>
      <c r="AQ11" s="405" t="s">
        <v>1486</v>
      </c>
      <c r="AR11" s="402">
        <v>3291542</v>
      </c>
      <c r="AS11" s="402">
        <v>387636</v>
      </c>
      <c r="AT11" s="363"/>
      <c r="AU11" s="402">
        <v>2003906</v>
      </c>
      <c r="AV11" s="363"/>
      <c r="AW11" s="363"/>
      <c r="AX11" s="363"/>
      <c r="AY11" s="403">
        <v>81664495</v>
      </c>
      <c r="AZ11" s="405" t="s">
        <v>1486</v>
      </c>
      <c r="BA11" s="402">
        <v>2501532</v>
      </c>
      <c r="BB11" s="402">
        <v>407308</v>
      </c>
      <c r="BC11" s="363"/>
      <c r="BD11" s="402">
        <v>2094225</v>
      </c>
      <c r="BE11" s="363"/>
      <c r="BF11" s="363"/>
      <c r="BG11" s="363"/>
      <c r="BH11" s="403">
        <v>84998161</v>
      </c>
      <c r="BI11" s="405" t="s">
        <v>1486</v>
      </c>
      <c r="BJ11" s="402">
        <v>2599262</v>
      </c>
      <c r="BK11" s="402">
        <v>443281</v>
      </c>
      <c r="BL11" s="363"/>
      <c r="BM11" s="402">
        <v>2155981</v>
      </c>
      <c r="BN11" s="363"/>
      <c r="BO11" s="363"/>
      <c r="BP11" s="363"/>
      <c r="BQ11" s="403">
        <v>32236519</v>
      </c>
      <c r="BR11" s="405" t="s">
        <v>1486</v>
      </c>
      <c r="BS11" s="394" t="s">
        <v>999</v>
      </c>
    </row>
    <row r="12" spans="1:71" ht="70.5" customHeight="1" x14ac:dyDescent="0.25">
      <c r="A12" s="399"/>
      <c r="B12" s="142" t="s">
        <v>1698</v>
      </c>
      <c r="C12" s="150">
        <v>94</v>
      </c>
      <c r="D12" s="142" t="s">
        <v>1122</v>
      </c>
      <c r="E12" s="142" t="s">
        <v>1123</v>
      </c>
      <c r="F12" s="163">
        <v>68891</v>
      </c>
      <c r="G12" s="163" t="s">
        <v>1739</v>
      </c>
      <c r="H12" s="143" t="s">
        <v>457</v>
      </c>
      <c r="I12" s="42" t="s">
        <v>1740</v>
      </c>
      <c r="J12" s="42" t="s">
        <v>1741</v>
      </c>
      <c r="K12" s="42" t="s">
        <v>1742</v>
      </c>
      <c r="L12" s="42" t="s">
        <v>1743</v>
      </c>
      <c r="M12" s="33">
        <v>289</v>
      </c>
      <c r="N12" s="147" t="s">
        <v>1124</v>
      </c>
      <c r="O12" s="147" t="s">
        <v>1125</v>
      </c>
      <c r="P12" s="188" t="s">
        <v>1757</v>
      </c>
      <c r="Q12" s="143" t="s">
        <v>455</v>
      </c>
      <c r="R12" s="143" t="s">
        <v>488</v>
      </c>
      <c r="S12" s="164">
        <v>0.35</v>
      </c>
      <c r="T12" s="143">
        <v>11598</v>
      </c>
      <c r="U12" s="143" t="s">
        <v>569</v>
      </c>
      <c r="V12" s="42" t="s">
        <v>995</v>
      </c>
      <c r="W12" s="42" t="s">
        <v>996</v>
      </c>
      <c r="X12" s="42" t="s">
        <v>997</v>
      </c>
      <c r="Y12" s="42" t="s">
        <v>998</v>
      </c>
      <c r="Z12" s="364"/>
      <c r="AA12" s="397"/>
      <c r="AB12" s="397"/>
      <c r="AC12" s="397"/>
      <c r="AD12" s="397"/>
      <c r="AE12" s="397"/>
      <c r="AF12" s="397"/>
      <c r="AG12" s="397"/>
      <c r="AH12" s="275"/>
      <c r="AI12" s="397"/>
      <c r="AJ12" s="397"/>
      <c r="AK12" s="397"/>
      <c r="AL12" s="397"/>
      <c r="AM12" s="397"/>
      <c r="AN12" s="397"/>
      <c r="AO12" s="397"/>
      <c r="AP12" s="397"/>
      <c r="AQ12" s="406"/>
      <c r="AR12" s="400"/>
      <c r="AS12" s="400"/>
      <c r="AT12" s="400"/>
      <c r="AU12" s="400"/>
      <c r="AV12" s="400"/>
      <c r="AW12" s="400"/>
      <c r="AX12" s="400"/>
      <c r="AY12" s="400"/>
      <c r="AZ12" s="406"/>
      <c r="BA12" s="400"/>
      <c r="BB12" s="400"/>
      <c r="BC12" s="400"/>
      <c r="BD12" s="400"/>
      <c r="BE12" s="400"/>
      <c r="BF12" s="400"/>
      <c r="BG12" s="400"/>
      <c r="BH12" s="400"/>
      <c r="BI12" s="406"/>
      <c r="BJ12" s="400"/>
      <c r="BK12" s="400"/>
      <c r="BL12" s="400"/>
      <c r="BM12" s="400"/>
      <c r="BN12" s="400"/>
      <c r="BO12" s="400"/>
      <c r="BP12" s="400"/>
      <c r="BQ12" s="400"/>
      <c r="BR12" s="406"/>
      <c r="BS12" s="395"/>
    </row>
    <row r="13" spans="1:71" ht="75.75" customHeight="1" x14ac:dyDescent="0.25">
      <c r="A13" s="399"/>
      <c r="B13" s="147" t="s">
        <v>1699</v>
      </c>
      <c r="C13" s="150">
        <v>95</v>
      </c>
      <c r="D13" s="147" t="s">
        <v>1126</v>
      </c>
      <c r="E13" s="147" t="s">
        <v>414</v>
      </c>
      <c r="F13" s="42">
        <v>3569</v>
      </c>
      <c r="G13" s="42" t="s">
        <v>570</v>
      </c>
      <c r="H13" s="143" t="s">
        <v>455</v>
      </c>
      <c r="I13" s="42" t="s">
        <v>991</v>
      </c>
      <c r="J13" s="42" t="s">
        <v>992</v>
      </c>
      <c r="K13" s="42" t="s">
        <v>993</v>
      </c>
      <c r="L13" s="42" t="s">
        <v>994</v>
      </c>
      <c r="M13" s="138">
        <v>290</v>
      </c>
      <c r="N13" s="147" t="s">
        <v>430</v>
      </c>
      <c r="O13" s="147" t="s">
        <v>415</v>
      </c>
      <c r="P13" s="188" t="s">
        <v>1757</v>
      </c>
      <c r="Q13" s="143" t="s">
        <v>455</v>
      </c>
      <c r="R13" s="143" t="s">
        <v>488</v>
      </c>
      <c r="S13" s="164">
        <v>0.25</v>
      </c>
      <c r="T13" s="42">
        <v>3569</v>
      </c>
      <c r="U13" s="42" t="s">
        <v>570</v>
      </c>
      <c r="V13" s="43" t="s">
        <v>991</v>
      </c>
      <c r="W13" s="43" t="s">
        <v>992</v>
      </c>
      <c r="X13" s="43" t="s">
        <v>993</v>
      </c>
      <c r="Y13" s="43" t="s">
        <v>994</v>
      </c>
      <c r="Z13" s="364"/>
      <c r="AA13" s="397"/>
      <c r="AB13" s="397"/>
      <c r="AC13" s="397"/>
      <c r="AD13" s="397"/>
      <c r="AE13" s="397"/>
      <c r="AF13" s="397"/>
      <c r="AG13" s="397"/>
      <c r="AH13" s="275"/>
      <c r="AI13" s="397"/>
      <c r="AJ13" s="397"/>
      <c r="AK13" s="397"/>
      <c r="AL13" s="397"/>
      <c r="AM13" s="397"/>
      <c r="AN13" s="397"/>
      <c r="AO13" s="397"/>
      <c r="AP13" s="397"/>
      <c r="AQ13" s="406"/>
      <c r="AR13" s="400"/>
      <c r="AS13" s="400"/>
      <c r="AT13" s="400"/>
      <c r="AU13" s="400"/>
      <c r="AV13" s="400"/>
      <c r="AW13" s="400"/>
      <c r="AX13" s="400"/>
      <c r="AY13" s="400"/>
      <c r="AZ13" s="406"/>
      <c r="BA13" s="400"/>
      <c r="BB13" s="400"/>
      <c r="BC13" s="400"/>
      <c r="BD13" s="400"/>
      <c r="BE13" s="400"/>
      <c r="BF13" s="400"/>
      <c r="BG13" s="400"/>
      <c r="BH13" s="400"/>
      <c r="BI13" s="406"/>
      <c r="BJ13" s="400"/>
      <c r="BK13" s="400"/>
      <c r="BL13" s="400"/>
      <c r="BM13" s="400"/>
      <c r="BN13" s="400"/>
      <c r="BO13" s="400"/>
      <c r="BP13" s="400"/>
      <c r="BQ13" s="400"/>
      <c r="BR13" s="406"/>
      <c r="BS13" s="395"/>
    </row>
    <row r="14" spans="1:71" ht="51.75" customHeight="1" x14ac:dyDescent="0.25">
      <c r="A14" s="399"/>
      <c r="B14" s="383" t="s">
        <v>1696</v>
      </c>
      <c r="C14" s="335">
        <v>96</v>
      </c>
      <c r="D14" s="383" t="s">
        <v>1127</v>
      </c>
      <c r="E14" s="383" t="s">
        <v>1128</v>
      </c>
      <c r="F14" s="234">
        <v>0</v>
      </c>
      <c r="G14" s="234">
        <v>20</v>
      </c>
      <c r="H14" s="234" t="s">
        <v>455</v>
      </c>
      <c r="I14" s="234">
        <v>2</v>
      </c>
      <c r="J14" s="234" t="s">
        <v>576</v>
      </c>
      <c r="K14" s="234" t="s">
        <v>577</v>
      </c>
      <c r="L14" s="234" t="s">
        <v>578</v>
      </c>
      <c r="M14" s="33">
        <v>291</v>
      </c>
      <c r="N14" s="149" t="s">
        <v>1129</v>
      </c>
      <c r="O14" s="149" t="s">
        <v>416</v>
      </c>
      <c r="P14" s="188" t="s">
        <v>1757</v>
      </c>
      <c r="Q14" s="157" t="s">
        <v>455</v>
      </c>
      <c r="R14" s="157" t="s">
        <v>489</v>
      </c>
      <c r="S14" s="165">
        <v>0.05</v>
      </c>
      <c r="T14" s="157">
        <v>0</v>
      </c>
      <c r="U14" s="157">
        <v>5</v>
      </c>
      <c r="V14" s="157">
        <v>1</v>
      </c>
      <c r="W14" s="157" t="s">
        <v>571</v>
      </c>
      <c r="X14" s="157" t="s">
        <v>572</v>
      </c>
      <c r="Y14" s="157" t="s">
        <v>573</v>
      </c>
      <c r="Z14" s="364"/>
      <c r="AA14" s="397"/>
      <c r="AB14" s="397"/>
      <c r="AC14" s="397"/>
      <c r="AD14" s="397"/>
      <c r="AE14" s="397"/>
      <c r="AF14" s="397"/>
      <c r="AG14" s="397"/>
      <c r="AH14" s="275"/>
      <c r="AI14" s="397"/>
      <c r="AJ14" s="397"/>
      <c r="AK14" s="397"/>
      <c r="AL14" s="397"/>
      <c r="AM14" s="397"/>
      <c r="AN14" s="397"/>
      <c r="AO14" s="397"/>
      <c r="AP14" s="397"/>
      <c r="AQ14" s="406"/>
      <c r="AR14" s="400"/>
      <c r="AS14" s="400"/>
      <c r="AT14" s="400"/>
      <c r="AU14" s="400"/>
      <c r="AV14" s="400"/>
      <c r="AW14" s="400"/>
      <c r="AX14" s="400"/>
      <c r="AY14" s="400"/>
      <c r="AZ14" s="406"/>
      <c r="BA14" s="400"/>
      <c r="BB14" s="400"/>
      <c r="BC14" s="400"/>
      <c r="BD14" s="400"/>
      <c r="BE14" s="400"/>
      <c r="BF14" s="400"/>
      <c r="BG14" s="400"/>
      <c r="BH14" s="400"/>
      <c r="BI14" s="406"/>
      <c r="BJ14" s="400"/>
      <c r="BK14" s="400"/>
      <c r="BL14" s="400"/>
      <c r="BM14" s="400"/>
      <c r="BN14" s="400"/>
      <c r="BO14" s="400"/>
      <c r="BP14" s="400"/>
      <c r="BQ14" s="400"/>
      <c r="BR14" s="406"/>
      <c r="BS14" s="395"/>
    </row>
    <row r="15" spans="1:71" ht="48" customHeight="1" x14ac:dyDescent="0.25">
      <c r="A15" s="399"/>
      <c r="B15" s="385"/>
      <c r="C15" s="336"/>
      <c r="D15" s="385"/>
      <c r="E15" s="385"/>
      <c r="F15" s="236"/>
      <c r="G15" s="236"/>
      <c r="H15" s="236"/>
      <c r="I15" s="236"/>
      <c r="J15" s="236"/>
      <c r="K15" s="236"/>
      <c r="L15" s="236"/>
      <c r="M15" s="33">
        <v>292</v>
      </c>
      <c r="N15" s="149" t="s">
        <v>1130</v>
      </c>
      <c r="O15" s="149" t="s">
        <v>413</v>
      </c>
      <c r="P15" s="188" t="s">
        <v>1757</v>
      </c>
      <c r="Q15" s="157" t="s">
        <v>455</v>
      </c>
      <c r="R15" s="157" t="s">
        <v>489</v>
      </c>
      <c r="S15" s="165">
        <v>0.05</v>
      </c>
      <c r="T15" s="157">
        <v>0</v>
      </c>
      <c r="U15" s="157">
        <v>3</v>
      </c>
      <c r="V15" s="157">
        <v>0</v>
      </c>
      <c r="W15" s="157">
        <v>1</v>
      </c>
      <c r="X15" s="157" t="s">
        <v>574</v>
      </c>
      <c r="Y15" s="157" t="s">
        <v>575</v>
      </c>
      <c r="Z15" s="365"/>
      <c r="AA15" s="398"/>
      <c r="AB15" s="398"/>
      <c r="AC15" s="398"/>
      <c r="AD15" s="398"/>
      <c r="AE15" s="398"/>
      <c r="AF15" s="398"/>
      <c r="AG15" s="398"/>
      <c r="AH15" s="276"/>
      <c r="AI15" s="398"/>
      <c r="AJ15" s="398"/>
      <c r="AK15" s="398"/>
      <c r="AL15" s="398"/>
      <c r="AM15" s="398"/>
      <c r="AN15" s="398"/>
      <c r="AO15" s="398"/>
      <c r="AP15" s="398"/>
      <c r="AQ15" s="407"/>
      <c r="AR15" s="401"/>
      <c r="AS15" s="401"/>
      <c r="AT15" s="401"/>
      <c r="AU15" s="401"/>
      <c r="AV15" s="401"/>
      <c r="AW15" s="401"/>
      <c r="AX15" s="401"/>
      <c r="AY15" s="401"/>
      <c r="AZ15" s="407"/>
      <c r="BA15" s="401"/>
      <c r="BB15" s="401"/>
      <c r="BC15" s="401"/>
      <c r="BD15" s="401"/>
      <c r="BE15" s="401"/>
      <c r="BF15" s="401"/>
      <c r="BG15" s="401"/>
      <c r="BH15" s="401"/>
      <c r="BI15" s="407"/>
      <c r="BJ15" s="401"/>
      <c r="BK15" s="401"/>
      <c r="BL15" s="401"/>
      <c r="BM15" s="401"/>
      <c r="BN15" s="401"/>
      <c r="BO15" s="401"/>
      <c r="BP15" s="401"/>
      <c r="BQ15" s="401"/>
      <c r="BR15" s="407"/>
      <c r="BS15" s="396"/>
    </row>
    <row r="16" spans="1:71" x14ac:dyDescent="0.25">
      <c r="S16" s="2">
        <f>SUM(S12:S15)</f>
        <v>0.70000000000000007</v>
      </c>
      <c r="Z16" s="91">
        <f>SUM(Z11)</f>
        <v>15232199</v>
      </c>
      <c r="AA16" s="91">
        <f>SUM(AA11)</f>
        <v>1608225</v>
      </c>
      <c r="AB16" s="91">
        <f t="shared" ref="AB16:BP16" si="0">SUM(AB12)</f>
        <v>0</v>
      </c>
      <c r="AC16" s="91">
        <f>SUM(AC11)</f>
        <v>13623974</v>
      </c>
      <c r="AD16" s="91">
        <f t="shared" si="0"/>
        <v>0</v>
      </c>
      <c r="AE16" s="91">
        <f t="shared" si="0"/>
        <v>0</v>
      </c>
      <c r="AF16" s="91">
        <f t="shared" si="0"/>
        <v>0</v>
      </c>
      <c r="AG16" s="91">
        <f>SUM(AG11)</f>
        <v>237323968</v>
      </c>
      <c r="AH16" s="91">
        <f>SUM(AH11)</f>
        <v>0</v>
      </c>
      <c r="AI16" s="91">
        <f>SUM(AI11)</f>
        <v>7739862</v>
      </c>
      <c r="AJ16" s="91">
        <f>SUM(AJ11)</f>
        <v>370000</v>
      </c>
      <c r="AK16" s="91">
        <f t="shared" si="0"/>
        <v>0</v>
      </c>
      <c r="AL16" s="91">
        <f>SUM(AL11)</f>
        <v>7369862</v>
      </c>
      <c r="AM16" s="91">
        <f t="shared" si="0"/>
        <v>0</v>
      </c>
      <c r="AN16" s="91">
        <f t="shared" si="0"/>
        <v>0</v>
      </c>
      <c r="AO16" s="91">
        <f t="shared" si="0"/>
        <v>0</v>
      </c>
      <c r="AP16" s="91">
        <f>SUM(AP11)</f>
        <v>38424793</v>
      </c>
      <c r="AQ16" s="91">
        <f>SUM(AQ11)</f>
        <v>0</v>
      </c>
      <c r="AR16" s="91">
        <f>SUM(AR11)</f>
        <v>3291542</v>
      </c>
      <c r="AS16" s="91">
        <f>SUM(AS11)</f>
        <v>387636</v>
      </c>
      <c r="AT16" s="91">
        <f t="shared" si="0"/>
        <v>0</v>
      </c>
      <c r="AU16" s="91">
        <f>SUM(AU11)</f>
        <v>2003906</v>
      </c>
      <c r="AV16" s="91">
        <f t="shared" si="0"/>
        <v>0</v>
      </c>
      <c r="AW16" s="91">
        <f t="shared" si="0"/>
        <v>0</v>
      </c>
      <c r="AX16" s="91">
        <f t="shared" si="0"/>
        <v>0</v>
      </c>
      <c r="AY16" s="91">
        <f>SUM(AY11)</f>
        <v>81664495</v>
      </c>
      <c r="AZ16" s="91">
        <f>SUM(AZ11)</f>
        <v>0</v>
      </c>
      <c r="BA16" s="91">
        <f>SUM(BA11)</f>
        <v>2501532</v>
      </c>
      <c r="BB16" s="91">
        <f>SUM(BB11)</f>
        <v>407308</v>
      </c>
      <c r="BC16" s="91">
        <f t="shared" si="0"/>
        <v>0</v>
      </c>
      <c r="BD16" s="91">
        <f>SUM(BD11)</f>
        <v>2094225</v>
      </c>
      <c r="BE16" s="91">
        <f t="shared" si="0"/>
        <v>0</v>
      </c>
      <c r="BF16" s="91">
        <f t="shared" si="0"/>
        <v>0</v>
      </c>
      <c r="BG16" s="91">
        <f t="shared" si="0"/>
        <v>0</v>
      </c>
      <c r="BH16" s="91">
        <f>SUM(BH11)</f>
        <v>84998161</v>
      </c>
      <c r="BI16" s="91">
        <f>SUM(BI11)</f>
        <v>0</v>
      </c>
      <c r="BJ16" s="91">
        <f>SUM(BJ11)</f>
        <v>2599262</v>
      </c>
      <c r="BK16" s="91">
        <f>SUM(BK11)</f>
        <v>443281</v>
      </c>
      <c r="BL16" s="91">
        <f t="shared" si="0"/>
        <v>0</v>
      </c>
      <c r="BM16" s="91">
        <f>SUM(BM11)</f>
        <v>2155981</v>
      </c>
      <c r="BN16" s="91">
        <f t="shared" si="0"/>
        <v>0</v>
      </c>
      <c r="BO16" s="91">
        <f t="shared" si="0"/>
        <v>0</v>
      </c>
      <c r="BP16" s="91">
        <f t="shared" si="0"/>
        <v>0</v>
      </c>
      <c r="BQ16" s="91">
        <f>SUM(BQ11)</f>
        <v>32236519</v>
      </c>
      <c r="BR16" s="91">
        <f>SUM(BR11)</f>
        <v>0</v>
      </c>
    </row>
    <row r="18" spans="4:72" x14ac:dyDescent="0.25">
      <c r="Z18" s="91">
        <v>15232199</v>
      </c>
      <c r="AA18" s="91">
        <v>1608225</v>
      </c>
      <c r="AB18" s="91">
        <v>0</v>
      </c>
      <c r="AC18" s="91">
        <v>13623974</v>
      </c>
      <c r="AD18" s="91">
        <v>0</v>
      </c>
      <c r="AE18" s="91">
        <v>0</v>
      </c>
      <c r="AF18" s="91">
        <v>0</v>
      </c>
      <c r="AG18" s="91">
        <v>237323968</v>
      </c>
      <c r="AH18" s="91">
        <v>0</v>
      </c>
      <c r="AI18" s="91">
        <v>7739862</v>
      </c>
      <c r="AJ18" s="91">
        <v>370000</v>
      </c>
      <c r="AK18" s="91">
        <v>0</v>
      </c>
      <c r="AL18" s="91">
        <v>7369862</v>
      </c>
      <c r="AM18" s="91">
        <v>0</v>
      </c>
      <c r="AN18" s="91">
        <v>0</v>
      </c>
      <c r="AO18" s="91">
        <v>0</v>
      </c>
      <c r="AP18" s="91">
        <v>38424793</v>
      </c>
      <c r="AQ18" s="91">
        <v>0</v>
      </c>
      <c r="AR18" s="91">
        <v>3291542</v>
      </c>
      <c r="AS18" s="91">
        <v>387636</v>
      </c>
      <c r="AT18" s="91">
        <v>0</v>
      </c>
      <c r="AU18" s="91">
        <v>2003906</v>
      </c>
      <c r="AV18" s="91">
        <v>0</v>
      </c>
      <c r="AW18" s="91">
        <v>0</v>
      </c>
      <c r="AX18" s="91">
        <v>0</v>
      </c>
      <c r="AY18" s="91">
        <v>81664495</v>
      </c>
      <c r="AZ18" s="91">
        <v>0</v>
      </c>
      <c r="BA18" s="91">
        <v>2501532</v>
      </c>
      <c r="BB18" s="91">
        <v>407308</v>
      </c>
      <c r="BC18" s="91">
        <v>0</v>
      </c>
      <c r="BD18" s="91">
        <v>2094225</v>
      </c>
      <c r="BE18" s="91">
        <v>0</v>
      </c>
      <c r="BF18" s="91">
        <v>0</v>
      </c>
      <c r="BG18" s="91">
        <v>0</v>
      </c>
      <c r="BH18" s="91">
        <v>84998161</v>
      </c>
      <c r="BI18" s="91">
        <v>0</v>
      </c>
      <c r="BJ18" s="91">
        <v>2599262</v>
      </c>
      <c r="BK18" s="91">
        <v>443281</v>
      </c>
      <c r="BL18" s="91">
        <v>0</v>
      </c>
      <c r="BM18" s="91">
        <v>2155981</v>
      </c>
      <c r="BN18" s="91">
        <v>0</v>
      </c>
      <c r="BO18" s="91">
        <v>0</v>
      </c>
      <c r="BP18" s="91">
        <v>0</v>
      </c>
      <c r="BQ18" s="91">
        <v>32236519</v>
      </c>
      <c r="BR18" s="91">
        <v>0</v>
      </c>
    </row>
    <row r="19" spans="4:72" x14ac:dyDescent="0.2">
      <c r="D19" s="116"/>
      <c r="E19" s="116"/>
      <c r="F19" s="116"/>
      <c r="G19" s="116"/>
      <c r="H19" s="116"/>
      <c r="I19" s="116"/>
      <c r="J19" s="116"/>
      <c r="K19" s="116"/>
      <c r="L19" s="116"/>
      <c r="M19" s="116"/>
      <c r="N19" s="116"/>
    </row>
    <row r="20" spans="4:72" x14ac:dyDescent="0.2">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3"/>
      <c r="BN20" s="393"/>
      <c r="BO20" s="393"/>
      <c r="BP20" s="393"/>
      <c r="BQ20" s="393"/>
      <c r="BR20" s="393"/>
      <c r="BS20" s="393"/>
    </row>
    <row r="21" spans="4:72" x14ac:dyDescent="0.2">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row>
    <row r="22" spans="4:72" x14ac:dyDescent="0.2">
      <c r="D22" s="115"/>
    </row>
  </sheetData>
  <sheetProtection selectLockedCells="1" selectUnlockedCells="1"/>
  <mergeCells count="83">
    <mergeCell ref="BP11:BP15"/>
    <mergeCell ref="BQ11:BQ15"/>
    <mergeCell ref="BR11:BR15"/>
    <mergeCell ref="AW11:AW15"/>
    <mergeCell ref="AX11:AX15"/>
    <mergeCell ref="AY11:AY15"/>
    <mergeCell ref="AZ11:AZ15"/>
    <mergeCell ref="BA11:BA15"/>
    <mergeCell ref="BI11:BI15"/>
    <mergeCell ref="BJ11:BJ15"/>
    <mergeCell ref="BK11:BK15"/>
    <mergeCell ref="BL11:BL15"/>
    <mergeCell ref="BM11:BM15"/>
    <mergeCell ref="BN11:BN15"/>
    <mergeCell ref="BO11:BO15"/>
    <mergeCell ref="BD11:BD15"/>
    <mergeCell ref="BG11:BG15"/>
    <mergeCell ref="BH11:BH15"/>
    <mergeCell ref="BB11:BB15"/>
    <mergeCell ref="BC11:BC15"/>
    <mergeCell ref="AH11:AH15"/>
    <mergeCell ref="AI11:AI15"/>
    <mergeCell ref="AJ11:AJ15"/>
    <mergeCell ref="AK11:AK15"/>
    <mergeCell ref="AL11:AL15"/>
    <mergeCell ref="AM11:AM15"/>
    <mergeCell ref="AN11:AN15"/>
    <mergeCell ref="AO11:AO15"/>
    <mergeCell ref="AP11:AP15"/>
    <mergeCell ref="AQ11:AQ15"/>
    <mergeCell ref="AR11:AR15"/>
    <mergeCell ref="AS11:AS15"/>
    <mergeCell ref="AF11:AF15"/>
    <mergeCell ref="AG11:AG15"/>
    <mergeCell ref="BE11:BE15"/>
    <mergeCell ref="BF11:BF15"/>
    <mergeCell ref="AT11:AT15"/>
    <mergeCell ref="AU11:AU15"/>
    <mergeCell ref="AV11:AV15"/>
    <mergeCell ref="A9:A10"/>
    <mergeCell ref="B9:B10"/>
    <mergeCell ref="N9:Y9"/>
    <mergeCell ref="C9:C10"/>
    <mergeCell ref="C14:C15"/>
    <mergeCell ref="M9:M10"/>
    <mergeCell ref="A11:A15"/>
    <mergeCell ref="B14:B15"/>
    <mergeCell ref="I14:I15"/>
    <mergeCell ref="J14:J15"/>
    <mergeCell ref="K14:K15"/>
    <mergeCell ref="E14:E15"/>
    <mergeCell ref="BS9:BS10"/>
    <mergeCell ref="L14:L15"/>
    <mergeCell ref="AG9:AH9"/>
    <mergeCell ref="AY9:AZ9"/>
    <mergeCell ref="BH9:BI9"/>
    <mergeCell ref="BQ9:BR9"/>
    <mergeCell ref="Z9:AF9"/>
    <mergeCell ref="BS11:BS15"/>
    <mergeCell ref="AR9:AX9"/>
    <mergeCell ref="AI9:AO9"/>
    <mergeCell ref="Z11:Z15"/>
    <mergeCell ref="AA11:AA15"/>
    <mergeCell ref="AB11:AB15"/>
    <mergeCell ref="AC11:AC15"/>
    <mergeCell ref="AD11:AD15"/>
    <mergeCell ref="AE11:AE15"/>
    <mergeCell ref="D20:BS20"/>
    <mergeCell ref="D21:BT21"/>
    <mergeCell ref="A2:BS2"/>
    <mergeCell ref="A3:BS3"/>
    <mergeCell ref="F14:F15"/>
    <mergeCell ref="G14:G15"/>
    <mergeCell ref="H14:H15"/>
    <mergeCell ref="D9:L9"/>
    <mergeCell ref="AP9:AQ9"/>
    <mergeCell ref="D14:D15"/>
    <mergeCell ref="BA9:BG9"/>
    <mergeCell ref="BJ9:BP9"/>
    <mergeCell ref="E4:N4"/>
    <mergeCell ref="E5:N5"/>
    <mergeCell ref="E6:N6"/>
    <mergeCell ref="E7:AB7"/>
  </mergeCells>
  <pageMargins left="0.7" right="0.7" top="0.75" bottom="0.75" header="0.3" footer="0.3"/>
  <pageSetup paperSize="5" orientation="portrait" r:id="rId1"/>
  <ignoredErrors>
    <ignoredError sqref="R14:R1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T34"/>
  <sheetViews>
    <sheetView topLeftCell="A7" zoomScale="90" zoomScaleNormal="90" workbookViewId="0">
      <pane xSplit="1" ySplit="4" topLeftCell="B26" activePane="bottomRight" state="frozen"/>
      <selection activeCell="A7" sqref="A7"/>
      <selection pane="topRight" activeCell="B7" sqref="B7"/>
      <selection pane="bottomLeft" activeCell="A11" sqref="A11"/>
      <selection pane="bottomRight" activeCell="C31" sqref="C31"/>
    </sheetView>
  </sheetViews>
  <sheetFormatPr baseColWidth="10" defaultColWidth="10.85546875" defaultRowHeight="15" x14ac:dyDescent="0.25"/>
  <cols>
    <col min="1" max="1" width="9.42578125" style="1" customWidth="1"/>
    <col min="2" max="2" width="26.28515625" style="18" customWidth="1"/>
    <col min="3" max="3" width="4.28515625" style="18" customWidth="1"/>
    <col min="4" max="4" width="27.7109375" style="18" customWidth="1"/>
    <col min="5" max="5" width="20" style="1" customWidth="1"/>
    <col min="6" max="6" width="7.140625" style="1" customWidth="1"/>
    <col min="7" max="7" width="6.28515625" style="1" customWidth="1"/>
    <col min="8" max="8" width="5.5703125" style="1" customWidth="1"/>
    <col min="9" max="12" width="7.28515625" style="1" customWidth="1"/>
    <col min="13" max="13" width="4" style="1" customWidth="1"/>
    <col min="14" max="14" width="41.5703125" style="18" customWidth="1"/>
    <col min="15" max="15" width="31.42578125" style="1" customWidth="1"/>
    <col min="16" max="16" width="3.5703125" style="106" customWidth="1"/>
    <col min="17" max="17" width="8.140625" style="1" customWidth="1"/>
    <col min="18" max="18" width="6.85546875" style="1" customWidth="1"/>
    <col min="19" max="19" width="6" style="208" customWidth="1"/>
    <col min="20" max="20" width="6.7109375" style="1" customWidth="1"/>
    <col min="21" max="21" width="7.5703125" style="1" customWidth="1"/>
    <col min="22" max="22" width="10.42578125" style="1" customWidth="1"/>
    <col min="23" max="23" width="9.42578125" style="1" customWidth="1"/>
    <col min="24" max="24" width="9.28515625" style="1" customWidth="1"/>
    <col min="25" max="25" width="9.5703125" style="1" customWidth="1"/>
    <col min="26" max="70" width="12.7109375" style="1" customWidth="1"/>
    <col min="71" max="71" width="17.7109375" style="1" customWidth="1"/>
    <col min="72" max="16384" width="10.85546875" style="1"/>
  </cols>
  <sheetData>
    <row r="1" spans="1:72" x14ac:dyDescent="0.25">
      <c r="A1" s="8"/>
      <c r="B1" s="22"/>
      <c r="C1" s="22"/>
      <c r="D1" s="22"/>
      <c r="E1" s="8"/>
      <c r="F1" s="8"/>
      <c r="G1" s="8"/>
      <c r="H1" s="8"/>
      <c r="I1" s="8"/>
      <c r="J1" s="8"/>
      <c r="K1" s="8"/>
      <c r="L1" s="8"/>
      <c r="M1" s="8"/>
      <c r="N1" s="22"/>
      <c r="O1" s="8"/>
      <c r="P1" s="8"/>
      <c r="Q1" s="8"/>
      <c r="R1" s="8"/>
      <c r="S1" s="201"/>
      <c r="T1" s="8"/>
      <c r="U1" s="9"/>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9"/>
    </row>
    <row r="2" spans="1:72"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1:72" ht="15" customHeight="1" x14ac:dyDescent="0.2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1:72" ht="15" customHeight="1" x14ac:dyDescent="0.2">
      <c r="A4" s="58"/>
      <c r="B4" s="17"/>
      <c r="C4" s="72"/>
      <c r="D4" s="72" t="s">
        <v>1398</v>
      </c>
      <c r="E4" s="267" t="s">
        <v>1327</v>
      </c>
      <c r="F4" s="267"/>
      <c r="G4" s="267"/>
      <c r="H4" s="267"/>
      <c r="I4" s="267"/>
      <c r="J4" s="267"/>
      <c r="K4" s="267"/>
      <c r="L4" s="267"/>
      <c r="M4" s="267"/>
      <c r="N4" s="267"/>
      <c r="O4" s="59"/>
      <c r="P4" s="59"/>
      <c r="Q4" s="59"/>
      <c r="R4" s="59"/>
      <c r="S4" s="202"/>
      <c r="T4" s="59"/>
      <c r="U4" s="6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9"/>
    </row>
    <row r="5" spans="1:72" ht="19.5" customHeight="1" x14ac:dyDescent="0.2">
      <c r="A5" s="58"/>
      <c r="B5" s="17"/>
      <c r="C5" s="58"/>
      <c r="D5" s="58" t="s">
        <v>1</v>
      </c>
      <c r="E5" s="268" t="s">
        <v>17</v>
      </c>
      <c r="F5" s="268"/>
      <c r="G5" s="268"/>
      <c r="H5" s="268"/>
      <c r="I5" s="268"/>
      <c r="J5" s="268"/>
      <c r="K5" s="268"/>
      <c r="L5" s="268"/>
      <c r="M5" s="268"/>
      <c r="N5" s="268"/>
      <c r="O5" s="53"/>
      <c r="P5" s="53"/>
      <c r="Q5" s="53"/>
      <c r="R5" s="53"/>
      <c r="S5" s="203"/>
      <c r="T5" s="53"/>
      <c r="U5" s="6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1"/>
    </row>
    <row r="6" spans="1:72" ht="19.5" customHeight="1" x14ac:dyDescent="0.2">
      <c r="A6" s="62"/>
      <c r="B6" s="23"/>
      <c r="C6" s="58"/>
      <c r="D6" s="58" t="s">
        <v>111</v>
      </c>
      <c r="E6" s="268" t="s">
        <v>19</v>
      </c>
      <c r="F6" s="268"/>
      <c r="G6" s="268"/>
      <c r="H6" s="268"/>
      <c r="I6" s="268"/>
      <c r="J6" s="268"/>
      <c r="K6" s="268"/>
      <c r="L6" s="268"/>
      <c r="M6" s="268"/>
      <c r="N6" s="268"/>
      <c r="O6" s="53"/>
      <c r="P6" s="53"/>
      <c r="Q6" s="53"/>
      <c r="R6" s="53"/>
      <c r="S6" s="203"/>
      <c r="T6" s="53"/>
      <c r="U6" s="53"/>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3"/>
      <c r="BT6" s="12"/>
    </row>
    <row r="7" spans="1:72" ht="19.5" customHeight="1" x14ac:dyDescent="0.2">
      <c r="A7" s="51"/>
      <c r="B7" s="17"/>
      <c r="C7" s="74"/>
      <c r="D7" s="74" t="s">
        <v>513</v>
      </c>
      <c r="E7" s="268" t="s">
        <v>1449</v>
      </c>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408"/>
      <c r="BT7" s="10"/>
    </row>
    <row r="8" spans="1:72" x14ac:dyDescent="0.25">
      <c r="A8" s="10"/>
      <c r="B8" s="24"/>
      <c r="C8" s="24"/>
      <c r="D8" s="24"/>
      <c r="E8" s="10"/>
      <c r="F8" s="10"/>
      <c r="G8" s="10"/>
      <c r="H8" s="10"/>
      <c r="I8" s="10"/>
      <c r="J8" s="10"/>
      <c r="K8" s="10"/>
      <c r="L8" s="10"/>
      <c r="M8" s="10"/>
      <c r="N8" s="24"/>
      <c r="O8" s="10"/>
      <c r="P8" s="10"/>
      <c r="Q8" s="10"/>
      <c r="R8" s="10"/>
      <c r="S8" s="204"/>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1"/>
    </row>
    <row r="9" spans="1:72" ht="17.45" customHeight="1" x14ac:dyDescent="0.25">
      <c r="A9" s="381" t="s">
        <v>224</v>
      </c>
      <c r="B9" s="265" t="s">
        <v>15</v>
      </c>
      <c r="C9" s="381" t="s">
        <v>454</v>
      </c>
      <c r="D9" s="262" t="s">
        <v>7</v>
      </c>
      <c r="E9" s="263"/>
      <c r="F9" s="263"/>
      <c r="G9" s="263"/>
      <c r="H9" s="263"/>
      <c r="I9" s="263"/>
      <c r="J9" s="263"/>
      <c r="K9" s="263"/>
      <c r="L9" s="263"/>
      <c r="M9" s="299" t="s">
        <v>1451</v>
      </c>
      <c r="N9" s="241" t="s">
        <v>8</v>
      </c>
      <c r="O9" s="241"/>
      <c r="P9" s="241"/>
      <c r="Q9" s="241"/>
      <c r="R9" s="241"/>
      <c r="S9" s="241"/>
      <c r="T9" s="241"/>
      <c r="U9" s="241"/>
      <c r="V9" s="241"/>
      <c r="W9" s="241"/>
      <c r="X9" s="241"/>
      <c r="Y9" s="241"/>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382" t="s">
        <v>5</v>
      </c>
    </row>
    <row r="10" spans="1:72" ht="84.75" customHeight="1" x14ac:dyDescent="0.25">
      <c r="A10" s="381"/>
      <c r="B10" s="266"/>
      <c r="C10" s="381"/>
      <c r="D10" s="145" t="s">
        <v>9</v>
      </c>
      <c r="E10" s="145" t="s">
        <v>10</v>
      </c>
      <c r="F10" s="30" t="s">
        <v>12</v>
      </c>
      <c r="G10" s="30" t="s">
        <v>13</v>
      </c>
      <c r="H10" s="30" t="s">
        <v>0</v>
      </c>
      <c r="I10" s="30" t="s">
        <v>463</v>
      </c>
      <c r="J10" s="30" t="s">
        <v>464</v>
      </c>
      <c r="K10" s="30" t="s">
        <v>14</v>
      </c>
      <c r="L10" s="30" t="s">
        <v>465</v>
      </c>
      <c r="M10" s="300"/>
      <c r="N10" s="145" t="s">
        <v>11</v>
      </c>
      <c r="O10" s="145" t="s">
        <v>10</v>
      </c>
      <c r="P10" s="30" t="s">
        <v>1760</v>
      </c>
      <c r="Q10" s="30" t="s">
        <v>0</v>
      </c>
      <c r="R10" s="30" t="s">
        <v>16</v>
      </c>
      <c r="S10" s="200"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382"/>
    </row>
    <row r="11" spans="1:72" ht="62.25" customHeight="1" x14ac:dyDescent="0.25">
      <c r="A11" s="410" t="s">
        <v>85</v>
      </c>
      <c r="B11" s="338" t="s">
        <v>351</v>
      </c>
      <c r="C11" s="241">
        <v>97</v>
      </c>
      <c r="D11" s="359" t="s">
        <v>1484</v>
      </c>
      <c r="E11" s="359" t="s">
        <v>225</v>
      </c>
      <c r="F11" s="344">
        <v>64</v>
      </c>
      <c r="G11" s="344">
        <v>64</v>
      </c>
      <c r="H11" s="344" t="s">
        <v>456</v>
      </c>
      <c r="I11" s="344">
        <v>64</v>
      </c>
      <c r="J11" s="344">
        <v>64</v>
      </c>
      <c r="K11" s="344">
        <v>64</v>
      </c>
      <c r="L11" s="344">
        <v>64</v>
      </c>
      <c r="M11" s="145">
        <v>293</v>
      </c>
      <c r="N11" s="156" t="s">
        <v>1345</v>
      </c>
      <c r="O11" s="156" t="s">
        <v>223</v>
      </c>
      <c r="P11" s="209" t="s">
        <v>1758</v>
      </c>
      <c r="Q11" s="47" t="s">
        <v>455</v>
      </c>
      <c r="R11" s="47">
        <v>6</v>
      </c>
      <c r="S11" s="193">
        <v>0.05</v>
      </c>
      <c r="T11" s="47">
        <v>0</v>
      </c>
      <c r="U11" s="47">
        <v>239</v>
      </c>
      <c r="V11" s="47">
        <v>39</v>
      </c>
      <c r="W11" s="47" t="s">
        <v>1330</v>
      </c>
      <c r="X11" s="47" t="s">
        <v>1331</v>
      </c>
      <c r="Y11" s="47" t="s">
        <v>1332</v>
      </c>
      <c r="Z11" s="363">
        <v>11549294</v>
      </c>
      <c r="AA11" s="363">
        <v>1521294</v>
      </c>
      <c r="AB11" s="363">
        <v>10028000</v>
      </c>
      <c r="AC11" s="363"/>
      <c r="AD11" s="363"/>
      <c r="AE11" s="363"/>
      <c r="AF11" s="363"/>
      <c r="AG11" s="318">
        <v>36967197</v>
      </c>
      <c r="AH11" s="318" t="s">
        <v>1750</v>
      </c>
      <c r="AI11" s="363">
        <v>1550000</v>
      </c>
      <c r="AJ11" s="363">
        <v>350000</v>
      </c>
      <c r="AK11" s="363">
        <v>1200000</v>
      </c>
      <c r="AL11" s="363"/>
      <c r="AM11" s="363"/>
      <c r="AN11" s="363"/>
      <c r="AO11" s="363"/>
      <c r="AP11" s="318">
        <v>8836160</v>
      </c>
      <c r="AQ11" s="318" t="s">
        <v>1750</v>
      </c>
      <c r="AR11" s="363">
        <v>2757682</v>
      </c>
      <c r="AS11" s="363">
        <v>366682</v>
      </c>
      <c r="AT11" s="363">
        <v>2391000</v>
      </c>
      <c r="AU11" s="363"/>
      <c r="AV11" s="363"/>
      <c r="AW11" s="363"/>
      <c r="AX11" s="363"/>
      <c r="AY11" s="318">
        <v>9101245</v>
      </c>
      <c r="AZ11" s="318" t="s">
        <v>1750</v>
      </c>
      <c r="BA11" s="363">
        <v>3793291053</v>
      </c>
      <c r="BB11" s="363">
        <v>385291</v>
      </c>
      <c r="BC11" s="363">
        <v>3408000</v>
      </c>
      <c r="BD11" s="363"/>
      <c r="BE11" s="363"/>
      <c r="BF11" s="363"/>
      <c r="BG11" s="363"/>
      <c r="BH11" s="318">
        <v>9374282</v>
      </c>
      <c r="BI11" s="318" t="s">
        <v>1750</v>
      </c>
      <c r="BJ11" s="363">
        <v>3448320</v>
      </c>
      <c r="BK11" s="363">
        <v>419320</v>
      </c>
      <c r="BL11" s="363">
        <v>3029000</v>
      </c>
      <c r="BM11" s="363"/>
      <c r="BN11" s="363"/>
      <c r="BO11" s="363"/>
      <c r="BP11" s="363"/>
      <c r="BQ11" s="318">
        <v>9655511</v>
      </c>
      <c r="BR11" s="318" t="s">
        <v>1750</v>
      </c>
      <c r="BS11" s="344" t="s">
        <v>262</v>
      </c>
    </row>
    <row r="12" spans="1:72" ht="46.5" customHeight="1" x14ac:dyDescent="0.25">
      <c r="A12" s="410"/>
      <c r="B12" s="338"/>
      <c r="C12" s="241"/>
      <c r="D12" s="367"/>
      <c r="E12" s="367"/>
      <c r="F12" s="409"/>
      <c r="G12" s="409"/>
      <c r="H12" s="409"/>
      <c r="I12" s="409"/>
      <c r="J12" s="409"/>
      <c r="K12" s="409"/>
      <c r="L12" s="409"/>
      <c r="M12" s="145">
        <v>294</v>
      </c>
      <c r="N12" s="156" t="s">
        <v>1334</v>
      </c>
      <c r="O12" s="156" t="s">
        <v>1333</v>
      </c>
      <c r="P12" s="189" t="s">
        <v>1758</v>
      </c>
      <c r="Q12" s="47" t="s">
        <v>455</v>
      </c>
      <c r="R12" s="47" t="s">
        <v>1344</v>
      </c>
      <c r="S12" s="193">
        <v>0.05</v>
      </c>
      <c r="T12" s="47">
        <v>0</v>
      </c>
      <c r="U12" s="47">
        <v>100</v>
      </c>
      <c r="V12" s="47">
        <v>40</v>
      </c>
      <c r="W12" s="47">
        <v>60</v>
      </c>
      <c r="X12" s="47">
        <v>80</v>
      </c>
      <c r="Y12" s="47">
        <v>100</v>
      </c>
      <c r="Z12" s="364"/>
      <c r="AA12" s="364"/>
      <c r="AB12" s="364"/>
      <c r="AC12" s="364"/>
      <c r="AD12" s="364"/>
      <c r="AE12" s="364"/>
      <c r="AF12" s="364"/>
      <c r="AG12" s="319"/>
      <c r="AH12" s="319"/>
      <c r="AI12" s="364"/>
      <c r="AJ12" s="364"/>
      <c r="AK12" s="364"/>
      <c r="AL12" s="364"/>
      <c r="AM12" s="364"/>
      <c r="AN12" s="364"/>
      <c r="AO12" s="364"/>
      <c r="AP12" s="319"/>
      <c r="AQ12" s="319"/>
      <c r="AR12" s="364"/>
      <c r="AS12" s="364"/>
      <c r="AT12" s="364"/>
      <c r="AU12" s="364"/>
      <c r="AV12" s="364"/>
      <c r="AW12" s="364"/>
      <c r="AX12" s="364"/>
      <c r="AY12" s="319"/>
      <c r="AZ12" s="319"/>
      <c r="BA12" s="364"/>
      <c r="BB12" s="364"/>
      <c r="BC12" s="364"/>
      <c r="BD12" s="364"/>
      <c r="BE12" s="364"/>
      <c r="BF12" s="364"/>
      <c r="BG12" s="364"/>
      <c r="BH12" s="319"/>
      <c r="BI12" s="319"/>
      <c r="BJ12" s="364"/>
      <c r="BK12" s="364"/>
      <c r="BL12" s="364"/>
      <c r="BM12" s="364"/>
      <c r="BN12" s="364"/>
      <c r="BO12" s="364"/>
      <c r="BP12" s="364"/>
      <c r="BQ12" s="319"/>
      <c r="BR12" s="319"/>
      <c r="BS12" s="409"/>
    </row>
    <row r="13" spans="1:72" ht="37.5" customHeight="1" x14ac:dyDescent="0.25">
      <c r="A13" s="410"/>
      <c r="B13" s="338"/>
      <c r="C13" s="241"/>
      <c r="D13" s="367"/>
      <c r="E13" s="367"/>
      <c r="F13" s="409"/>
      <c r="G13" s="409"/>
      <c r="H13" s="409"/>
      <c r="I13" s="409"/>
      <c r="J13" s="409"/>
      <c r="K13" s="409"/>
      <c r="L13" s="409"/>
      <c r="M13" s="145">
        <v>295</v>
      </c>
      <c r="N13" s="156" t="s">
        <v>257</v>
      </c>
      <c r="O13" s="156" t="s">
        <v>258</v>
      </c>
      <c r="P13" s="189" t="s">
        <v>1758</v>
      </c>
      <c r="Q13" s="47" t="s">
        <v>455</v>
      </c>
      <c r="R13" s="47">
        <v>6</v>
      </c>
      <c r="S13" s="193">
        <v>0.05</v>
      </c>
      <c r="T13" s="47">
        <v>0</v>
      </c>
      <c r="U13" s="47">
        <v>48</v>
      </c>
      <c r="V13" s="47">
        <v>48</v>
      </c>
      <c r="W13" s="47" t="s">
        <v>1335</v>
      </c>
      <c r="X13" s="47" t="s">
        <v>1335</v>
      </c>
      <c r="Y13" s="47" t="s">
        <v>1335</v>
      </c>
      <c r="Z13" s="364"/>
      <c r="AA13" s="364"/>
      <c r="AB13" s="364"/>
      <c r="AC13" s="364"/>
      <c r="AD13" s="364"/>
      <c r="AE13" s="364"/>
      <c r="AF13" s="364"/>
      <c r="AG13" s="319"/>
      <c r="AH13" s="319"/>
      <c r="AI13" s="364"/>
      <c r="AJ13" s="364"/>
      <c r="AK13" s="364"/>
      <c r="AL13" s="364"/>
      <c r="AM13" s="364"/>
      <c r="AN13" s="364"/>
      <c r="AO13" s="364"/>
      <c r="AP13" s="319"/>
      <c r="AQ13" s="319"/>
      <c r="AR13" s="364"/>
      <c r="AS13" s="364"/>
      <c r="AT13" s="364"/>
      <c r="AU13" s="364"/>
      <c r="AV13" s="364"/>
      <c r="AW13" s="364"/>
      <c r="AX13" s="364"/>
      <c r="AY13" s="319"/>
      <c r="AZ13" s="319"/>
      <c r="BA13" s="364"/>
      <c r="BB13" s="364"/>
      <c r="BC13" s="364"/>
      <c r="BD13" s="364"/>
      <c r="BE13" s="364"/>
      <c r="BF13" s="364"/>
      <c r="BG13" s="364"/>
      <c r="BH13" s="319"/>
      <c r="BI13" s="319"/>
      <c r="BJ13" s="364"/>
      <c r="BK13" s="364"/>
      <c r="BL13" s="364"/>
      <c r="BM13" s="364"/>
      <c r="BN13" s="364"/>
      <c r="BO13" s="364"/>
      <c r="BP13" s="364"/>
      <c r="BQ13" s="319"/>
      <c r="BR13" s="319"/>
      <c r="BS13" s="409"/>
    </row>
    <row r="14" spans="1:72" ht="45" customHeight="1" x14ac:dyDescent="0.25">
      <c r="A14" s="410"/>
      <c r="B14" s="338"/>
      <c r="C14" s="241"/>
      <c r="D14" s="367"/>
      <c r="E14" s="367"/>
      <c r="F14" s="409"/>
      <c r="G14" s="409"/>
      <c r="H14" s="409"/>
      <c r="I14" s="409"/>
      <c r="J14" s="409"/>
      <c r="K14" s="409"/>
      <c r="L14" s="409"/>
      <c r="M14" s="145">
        <v>296</v>
      </c>
      <c r="N14" s="156" t="s">
        <v>1336</v>
      </c>
      <c r="O14" s="156" t="s">
        <v>222</v>
      </c>
      <c r="P14" s="189" t="s">
        <v>1758</v>
      </c>
      <c r="Q14" s="47" t="s">
        <v>455</v>
      </c>
      <c r="R14" s="47">
        <v>6</v>
      </c>
      <c r="S14" s="193">
        <v>0.05</v>
      </c>
      <c r="T14" s="47">
        <v>0</v>
      </c>
      <c r="U14" s="47">
        <v>40</v>
      </c>
      <c r="V14" s="47">
        <v>10</v>
      </c>
      <c r="W14" s="47" t="s">
        <v>735</v>
      </c>
      <c r="X14" s="47" t="s">
        <v>736</v>
      </c>
      <c r="Y14" s="47" t="s">
        <v>737</v>
      </c>
      <c r="Z14" s="364"/>
      <c r="AA14" s="364"/>
      <c r="AB14" s="364"/>
      <c r="AC14" s="364"/>
      <c r="AD14" s="364"/>
      <c r="AE14" s="364"/>
      <c r="AF14" s="364"/>
      <c r="AG14" s="319"/>
      <c r="AH14" s="319"/>
      <c r="AI14" s="364"/>
      <c r="AJ14" s="364"/>
      <c r="AK14" s="364"/>
      <c r="AL14" s="364"/>
      <c r="AM14" s="364"/>
      <c r="AN14" s="364"/>
      <c r="AO14" s="364"/>
      <c r="AP14" s="319"/>
      <c r="AQ14" s="319"/>
      <c r="AR14" s="364"/>
      <c r="AS14" s="364"/>
      <c r="AT14" s="364"/>
      <c r="AU14" s="364"/>
      <c r="AV14" s="364"/>
      <c r="AW14" s="364"/>
      <c r="AX14" s="364"/>
      <c r="AY14" s="319"/>
      <c r="AZ14" s="319"/>
      <c r="BA14" s="364"/>
      <c r="BB14" s="364"/>
      <c r="BC14" s="364"/>
      <c r="BD14" s="364"/>
      <c r="BE14" s="364"/>
      <c r="BF14" s="364"/>
      <c r="BG14" s="364"/>
      <c r="BH14" s="319"/>
      <c r="BI14" s="319"/>
      <c r="BJ14" s="364"/>
      <c r="BK14" s="364"/>
      <c r="BL14" s="364"/>
      <c r="BM14" s="364"/>
      <c r="BN14" s="364"/>
      <c r="BO14" s="364"/>
      <c r="BP14" s="364"/>
      <c r="BQ14" s="319"/>
      <c r="BR14" s="319"/>
      <c r="BS14" s="409"/>
    </row>
    <row r="15" spans="1:72" ht="39" customHeight="1" x14ac:dyDescent="0.25">
      <c r="A15" s="410"/>
      <c r="B15" s="338"/>
      <c r="C15" s="241"/>
      <c r="D15" s="367"/>
      <c r="E15" s="367"/>
      <c r="F15" s="409"/>
      <c r="G15" s="409"/>
      <c r="H15" s="409"/>
      <c r="I15" s="409"/>
      <c r="J15" s="409"/>
      <c r="K15" s="409"/>
      <c r="L15" s="409"/>
      <c r="M15" s="145">
        <v>297</v>
      </c>
      <c r="N15" s="156" t="s">
        <v>1116</v>
      </c>
      <c r="O15" s="156" t="s">
        <v>221</v>
      </c>
      <c r="P15" s="189" t="s">
        <v>1758</v>
      </c>
      <c r="Q15" s="47" t="s">
        <v>455</v>
      </c>
      <c r="R15" s="47">
        <v>6</v>
      </c>
      <c r="S15" s="193">
        <v>0.05</v>
      </c>
      <c r="T15" s="47">
        <v>0</v>
      </c>
      <c r="U15" s="47">
        <v>4</v>
      </c>
      <c r="V15" s="47">
        <v>1</v>
      </c>
      <c r="W15" s="47" t="s">
        <v>574</v>
      </c>
      <c r="X15" s="47" t="s">
        <v>575</v>
      </c>
      <c r="Y15" s="47" t="s">
        <v>572</v>
      </c>
      <c r="Z15" s="364"/>
      <c r="AA15" s="364"/>
      <c r="AB15" s="364"/>
      <c r="AC15" s="364"/>
      <c r="AD15" s="364"/>
      <c r="AE15" s="364"/>
      <c r="AF15" s="364"/>
      <c r="AG15" s="319"/>
      <c r="AH15" s="319"/>
      <c r="AI15" s="364"/>
      <c r="AJ15" s="364"/>
      <c r="AK15" s="364"/>
      <c r="AL15" s="364"/>
      <c r="AM15" s="364"/>
      <c r="AN15" s="364"/>
      <c r="AO15" s="364"/>
      <c r="AP15" s="319"/>
      <c r="AQ15" s="319"/>
      <c r="AR15" s="364"/>
      <c r="AS15" s="364"/>
      <c r="AT15" s="364"/>
      <c r="AU15" s="364"/>
      <c r="AV15" s="364"/>
      <c r="AW15" s="364"/>
      <c r="AX15" s="364"/>
      <c r="AY15" s="319"/>
      <c r="AZ15" s="319"/>
      <c r="BA15" s="364"/>
      <c r="BB15" s="364"/>
      <c r="BC15" s="364"/>
      <c r="BD15" s="364"/>
      <c r="BE15" s="364"/>
      <c r="BF15" s="364"/>
      <c r="BG15" s="364"/>
      <c r="BH15" s="319"/>
      <c r="BI15" s="319"/>
      <c r="BJ15" s="364"/>
      <c r="BK15" s="364"/>
      <c r="BL15" s="364"/>
      <c r="BM15" s="364"/>
      <c r="BN15" s="364"/>
      <c r="BO15" s="364"/>
      <c r="BP15" s="364"/>
      <c r="BQ15" s="319"/>
      <c r="BR15" s="319"/>
      <c r="BS15" s="409"/>
    </row>
    <row r="16" spans="1:72" ht="46.5" customHeight="1" x14ac:dyDescent="0.25">
      <c r="A16" s="410"/>
      <c r="B16" s="338"/>
      <c r="C16" s="241"/>
      <c r="D16" s="367"/>
      <c r="E16" s="367"/>
      <c r="F16" s="409"/>
      <c r="G16" s="409"/>
      <c r="H16" s="409"/>
      <c r="I16" s="409"/>
      <c r="J16" s="409"/>
      <c r="K16" s="409"/>
      <c r="L16" s="409"/>
      <c r="M16" s="145">
        <v>298</v>
      </c>
      <c r="N16" s="156" t="s">
        <v>1117</v>
      </c>
      <c r="O16" s="156" t="s">
        <v>227</v>
      </c>
      <c r="P16" s="189" t="s">
        <v>1758</v>
      </c>
      <c r="Q16" s="47" t="s">
        <v>456</v>
      </c>
      <c r="R16" s="47">
        <v>6</v>
      </c>
      <c r="S16" s="193">
        <v>0.05</v>
      </c>
      <c r="T16" s="47">
        <v>100</v>
      </c>
      <c r="U16" s="47">
        <v>100</v>
      </c>
      <c r="V16" s="47">
        <v>100</v>
      </c>
      <c r="W16" s="47">
        <v>100</v>
      </c>
      <c r="X16" s="47">
        <v>100</v>
      </c>
      <c r="Y16" s="47">
        <v>100</v>
      </c>
      <c r="Z16" s="364"/>
      <c r="AA16" s="364"/>
      <c r="AB16" s="364"/>
      <c r="AC16" s="364"/>
      <c r="AD16" s="364"/>
      <c r="AE16" s="364"/>
      <c r="AF16" s="364"/>
      <c r="AG16" s="319"/>
      <c r="AH16" s="319"/>
      <c r="AI16" s="364"/>
      <c r="AJ16" s="364"/>
      <c r="AK16" s="364"/>
      <c r="AL16" s="364"/>
      <c r="AM16" s="364"/>
      <c r="AN16" s="364"/>
      <c r="AO16" s="364"/>
      <c r="AP16" s="319"/>
      <c r="AQ16" s="319"/>
      <c r="AR16" s="364"/>
      <c r="AS16" s="364"/>
      <c r="AT16" s="364"/>
      <c r="AU16" s="364"/>
      <c r="AV16" s="364"/>
      <c r="AW16" s="364"/>
      <c r="AX16" s="364"/>
      <c r="AY16" s="319"/>
      <c r="AZ16" s="319"/>
      <c r="BA16" s="364"/>
      <c r="BB16" s="364"/>
      <c r="BC16" s="364"/>
      <c r="BD16" s="364"/>
      <c r="BE16" s="364"/>
      <c r="BF16" s="364"/>
      <c r="BG16" s="364"/>
      <c r="BH16" s="319"/>
      <c r="BI16" s="319"/>
      <c r="BJ16" s="364"/>
      <c r="BK16" s="364"/>
      <c r="BL16" s="364"/>
      <c r="BM16" s="364"/>
      <c r="BN16" s="364"/>
      <c r="BO16" s="364"/>
      <c r="BP16" s="364"/>
      <c r="BQ16" s="319"/>
      <c r="BR16" s="319"/>
      <c r="BS16" s="409"/>
    </row>
    <row r="17" spans="1:71" ht="33" customHeight="1" x14ac:dyDescent="0.25">
      <c r="A17" s="410"/>
      <c r="B17" s="338"/>
      <c r="C17" s="241"/>
      <c r="D17" s="367"/>
      <c r="E17" s="367"/>
      <c r="F17" s="409"/>
      <c r="G17" s="409"/>
      <c r="H17" s="409"/>
      <c r="I17" s="409"/>
      <c r="J17" s="409"/>
      <c r="K17" s="409"/>
      <c r="L17" s="409"/>
      <c r="M17" s="145">
        <v>299</v>
      </c>
      <c r="N17" s="156" t="s">
        <v>1118</v>
      </c>
      <c r="O17" s="156" t="s">
        <v>226</v>
      </c>
      <c r="P17" s="189" t="s">
        <v>1758</v>
      </c>
      <c r="Q17" s="47" t="s">
        <v>456</v>
      </c>
      <c r="R17" s="47" t="s">
        <v>484</v>
      </c>
      <c r="S17" s="193">
        <v>0.05</v>
      </c>
      <c r="T17" s="47">
        <v>100</v>
      </c>
      <c r="U17" s="47">
        <v>100</v>
      </c>
      <c r="V17" s="47">
        <v>100</v>
      </c>
      <c r="W17" s="47">
        <v>100</v>
      </c>
      <c r="X17" s="47">
        <v>100</v>
      </c>
      <c r="Y17" s="47">
        <v>100</v>
      </c>
      <c r="Z17" s="364"/>
      <c r="AA17" s="364"/>
      <c r="AB17" s="364"/>
      <c r="AC17" s="364"/>
      <c r="AD17" s="364"/>
      <c r="AE17" s="364"/>
      <c r="AF17" s="364"/>
      <c r="AG17" s="319"/>
      <c r="AH17" s="319"/>
      <c r="AI17" s="364"/>
      <c r="AJ17" s="364"/>
      <c r="AK17" s="364"/>
      <c r="AL17" s="364"/>
      <c r="AM17" s="364"/>
      <c r="AN17" s="364"/>
      <c r="AO17" s="364"/>
      <c r="AP17" s="319"/>
      <c r="AQ17" s="319"/>
      <c r="AR17" s="364"/>
      <c r="AS17" s="364"/>
      <c r="AT17" s="364"/>
      <c r="AU17" s="364"/>
      <c r="AV17" s="364"/>
      <c r="AW17" s="364"/>
      <c r="AX17" s="364"/>
      <c r="AY17" s="319"/>
      <c r="AZ17" s="319"/>
      <c r="BA17" s="364"/>
      <c r="BB17" s="364"/>
      <c r="BC17" s="364"/>
      <c r="BD17" s="364"/>
      <c r="BE17" s="364"/>
      <c r="BF17" s="364"/>
      <c r="BG17" s="364"/>
      <c r="BH17" s="319"/>
      <c r="BI17" s="319"/>
      <c r="BJ17" s="364"/>
      <c r="BK17" s="364"/>
      <c r="BL17" s="364"/>
      <c r="BM17" s="364"/>
      <c r="BN17" s="364"/>
      <c r="BO17" s="364"/>
      <c r="BP17" s="364"/>
      <c r="BQ17" s="319"/>
      <c r="BR17" s="319"/>
      <c r="BS17" s="409"/>
    </row>
    <row r="18" spans="1:71" ht="33" customHeight="1" x14ac:dyDescent="0.25">
      <c r="A18" s="410"/>
      <c r="B18" s="338"/>
      <c r="C18" s="241"/>
      <c r="D18" s="367"/>
      <c r="E18" s="367"/>
      <c r="F18" s="409"/>
      <c r="G18" s="409"/>
      <c r="H18" s="409"/>
      <c r="I18" s="409"/>
      <c r="J18" s="409"/>
      <c r="K18" s="409"/>
      <c r="L18" s="409"/>
      <c r="M18" s="145">
        <v>300</v>
      </c>
      <c r="N18" s="156" t="s">
        <v>1337</v>
      </c>
      <c r="O18" s="156" t="s">
        <v>220</v>
      </c>
      <c r="P18" s="189" t="s">
        <v>1758</v>
      </c>
      <c r="Q18" s="47" t="s">
        <v>455</v>
      </c>
      <c r="R18" s="47" t="s">
        <v>485</v>
      </c>
      <c r="S18" s="193">
        <v>0.05</v>
      </c>
      <c r="T18" s="176">
        <v>0</v>
      </c>
      <c r="U18" s="47">
        <v>117</v>
      </c>
      <c r="V18" s="47">
        <v>18</v>
      </c>
      <c r="W18" s="47" t="s">
        <v>1338</v>
      </c>
      <c r="X18" s="47" t="s">
        <v>1339</v>
      </c>
      <c r="Y18" s="47" t="s">
        <v>1340</v>
      </c>
      <c r="Z18" s="364"/>
      <c r="AA18" s="364"/>
      <c r="AB18" s="364"/>
      <c r="AC18" s="364"/>
      <c r="AD18" s="364"/>
      <c r="AE18" s="364"/>
      <c r="AF18" s="364"/>
      <c r="AG18" s="319"/>
      <c r="AH18" s="319"/>
      <c r="AI18" s="364"/>
      <c r="AJ18" s="364"/>
      <c r="AK18" s="364"/>
      <c r="AL18" s="364"/>
      <c r="AM18" s="364"/>
      <c r="AN18" s="364"/>
      <c r="AO18" s="364"/>
      <c r="AP18" s="319"/>
      <c r="AQ18" s="319"/>
      <c r="AR18" s="364"/>
      <c r="AS18" s="364"/>
      <c r="AT18" s="364"/>
      <c r="AU18" s="364"/>
      <c r="AV18" s="364"/>
      <c r="AW18" s="364"/>
      <c r="AX18" s="364"/>
      <c r="AY18" s="319"/>
      <c r="AZ18" s="319"/>
      <c r="BA18" s="364"/>
      <c r="BB18" s="364"/>
      <c r="BC18" s="364"/>
      <c r="BD18" s="364"/>
      <c r="BE18" s="364"/>
      <c r="BF18" s="364"/>
      <c r="BG18" s="364"/>
      <c r="BH18" s="319"/>
      <c r="BI18" s="319"/>
      <c r="BJ18" s="364"/>
      <c r="BK18" s="364"/>
      <c r="BL18" s="364"/>
      <c r="BM18" s="364"/>
      <c r="BN18" s="364"/>
      <c r="BO18" s="364"/>
      <c r="BP18" s="364"/>
      <c r="BQ18" s="319"/>
      <c r="BR18" s="319"/>
      <c r="BS18" s="409"/>
    </row>
    <row r="19" spans="1:71" ht="33" customHeight="1" x14ac:dyDescent="0.25">
      <c r="A19" s="410"/>
      <c r="B19" s="338"/>
      <c r="C19" s="241"/>
      <c r="D19" s="367"/>
      <c r="E19" s="367"/>
      <c r="F19" s="345"/>
      <c r="G19" s="345"/>
      <c r="H19" s="345"/>
      <c r="I19" s="345"/>
      <c r="J19" s="345"/>
      <c r="K19" s="345"/>
      <c r="L19" s="345"/>
      <c r="M19" s="145">
        <v>301</v>
      </c>
      <c r="N19" s="156" t="s">
        <v>1341</v>
      </c>
      <c r="O19" s="156" t="s">
        <v>1342</v>
      </c>
      <c r="P19" s="189" t="s">
        <v>1758</v>
      </c>
      <c r="Q19" s="47" t="s">
        <v>455</v>
      </c>
      <c r="R19" s="47" t="s">
        <v>1343</v>
      </c>
      <c r="S19" s="205">
        <v>0.05</v>
      </c>
      <c r="T19" s="176">
        <v>0</v>
      </c>
      <c r="U19" s="47">
        <v>20</v>
      </c>
      <c r="V19" s="177">
        <v>0</v>
      </c>
      <c r="W19" s="47">
        <v>10</v>
      </c>
      <c r="X19" s="47" t="s">
        <v>735</v>
      </c>
      <c r="Y19" s="47" t="s">
        <v>1193</v>
      </c>
      <c r="Z19" s="364"/>
      <c r="AA19" s="364"/>
      <c r="AB19" s="364"/>
      <c r="AC19" s="364"/>
      <c r="AD19" s="364"/>
      <c r="AE19" s="364"/>
      <c r="AF19" s="364"/>
      <c r="AG19" s="319"/>
      <c r="AH19" s="319"/>
      <c r="AI19" s="364"/>
      <c r="AJ19" s="364"/>
      <c r="AK19" s="364"/>
      <c r="AL19" s="364"/>
      <c r="AM19" s="364"/>
      <c r="AN19" s="364"/>
      <c r="AO19" s="364"/>
      <c r="AP19" s="319"/>
      <c r="AQ19" s="319"/>
      <c r="AR19" s="364"/>
      <c r="AS19" s="364"/>
      <c r="AT19" s="364"/>
      <c r="AU19" s="364"/>
      <c r="AV19" s="364"/>
      <c r="AW19" s="364"/>
      <c r="AX19" s="364"/>
      <c r="AY19" s="319"/>
      <c r="AZ19" s="319"/>
      <c r="BA19" s="364"/>
      <c r="BB19" s="364"/>
      <c r="BC19" s="364"/>
      <c r="BD19" s="364"/>
      <c r="BE19" s="364"/>
      <c r="BF19" s="364"/>
      <c r="BG19" s="364"/>
      <c r="BH19" s="319"/>
      <c r="BI19" s="319"/>
      <c r="BJ19" s="364"/>
      <c r="BK19" s="364"/>
      <c r="BL19" s="364"/>
      <c r="BM19" s="364"/>
      <c r="BN19" s="364"/>
      <c r="BO19" s="364"/>
      <c r="BP19" s="364"/>
      <c r="BQ19" s="319"/>
      <c r="BR19" s="319"/>
      <c r="BS19" s="409"/>
    </row>
    <row r="20" spans="1:71" ht="36" customHeight="1" x14ac:dyDescent="0.25">
      <c r="A20" s="410" t="s">
        <v>359</v>
      </c>
      <c r="B20" s="338" t="s">
        <v>86</v>
      </c>
      <c r="C20" s="145">
        <v>98</v>
      </c>
      <c r="D20" s="156" t="s">
        <v>87</v>
      </c>
      <c r="E20" s="156" t="s">
        <v>88</v>
      </c>
      <c r="F20" s="47">
        <v>95</v>
      </c>
      <c r="G20" s="47">
        <v>96</v>
      </c>
      <c r="H20" s="47" t="s">
        <v>455</v>
      </c>
      <c r="I20" s="47">
        <v>95</v>
      </c>
      <c r="J20" s="47">
        <v>95</v>
      </c>
      <c r="K20" s="47">
        <v>96</v>
      </c>
      <c r="L20" s="47">
        <v>96</v>
      </c>
      <c r="M20" s="145">
        <v>302</v>
      </c>
      <c r="N20" s="146" t="s">
        <v>228</v>
      </c>
      <c r="O20" s="146" t="s">
        <v>89</v>
      </c>
      <c r="P20" s="189" t="s">
        <v>1758</v>
      </c>
      <c r="Q20" s="155" t="s">
        <v>455</v>
      </c>
      <c r="R20" s="155" t="s">
        <v>484</v>
      </c>
      <c r="S20" s="197">
        <v>0.05</v>
      </c>
      <c r="T20" s="155">
        <v>20</v>
      </c>
      <c r="U20" s="155" t="s">
        <v>1252</v>
      </c>
      <c r="V20" s="47" t="s">
        <v>1193</v>
      </c>
      <c r="W20" s="47" t="s">
        <v>1194</v>
      </c>
      <c r="X20" s="47" t="s">
        <v>1195</v>
      </c>
      <c r="Y20" s="47" t="s">
        <v>1253</v>
      </c>
      <c r="Z20" s="363">
        <v>84763327</v>
      </c>
      <c r="AA20" s="363">
        <v>5771351</v>
      </c>
      <c r="AB20" s="363">
        <v>34909726</v>
      </c>
      <c r="AC20" s="363">
        <v>33295895</v>
      </c>
      <c r="AD20" s="363">
        <v>10786355</v>
      </c>
      <c r="AE20" s="363"/>
      <c r="AF20" s="363"/>
      <c r="AG20" s="318"/>
      <c r="AH20" s="318"/>
      <c r="AI20" s="363">
        <v>30732568</v>
      </c>
      <c r="AJ20" s="363">
        <v>1327799</v>
      </c>
      <c r="AK20" s="363">
        <v>10338965</v>
      </c>
      <c r="AL20" s="363">
        <v>8279449</v>
      </c>
      <c r="AM20" s="363">
        <v>10786355</v>
      </c>
      <c r="AN20" s="363"/>
      <c r="AO20" s="363"/>
      <c r="AP20" s="318"/>
      <c r="AQ20" s="318"/>
      <c r="AR20" s="363">
        <v>17563846</v>
      </c>
      <c r="AS20" s="363">
        <v>1391088</v>
      </c>
      <c r="AT20" s="363">
        <v>8157134</v>
      </c>
      <c r="AU20" s="363">
        <v>8015624</v>
      </c>
      <c r="AV20" s="363"/>
      <c r="AW20" s="363"/>
      <c r="AX20" s="363"/>
      <c r="AY20" s="318"/>
      <c r="AZ20" s="318"/>
      <c r="BA20" s="363">
        <v>17672270</v>
      </c>
      <c r="BB20" s="363">
        <v>1461683</v>
      </c>
      <c r="BC20" s="363">
        <v>7833688</v>
      </c>
      <c r="BD20" s="363">
        <v>8376899</v>
      </c>
      <c r="BE20" s="363"/>
      <c r="BF20" s="363"/>
      <c r="BG20" s="363"/>
      <c r="BH20" s="318"/>
      <c r="BI20" s="318"/>
      <c r="BJ20" s="363">
        <v>18794643</v>
      </c>
      <c r="BK20" s="363">
        <v>1590781</v>
      </c>
      <c r="BL20" s="363">
        <v>8579939</v>
      </c>
      <c r="BM20" s="363">
        <v>8623923</v>
      </c>
      <c r="BN20" s="363"/>
      <c r="BO20" s="363"/>
      <c r="BP20" s="363"/>
      <c r="BQ20" s="318"/>
      <c r="BR20" s="318"/>
      <c r="BS20" s="411" t="s">
        <v>262</v>
      </c>
    </row>
    <row r="21" spans="1:71" ht="34.5" customHeight="1" x14ac:dyDescent="0.25">
      <c r="A21" s="410"/>
      <c r="B21" s="338"/>
      <c r="C21" s="145">
        <v>99</v>
      </c>
      <c r="D21" s="156" t="s">
        <v>90</v>
      </c>
      <c r="E21" s="156" t="s">
        <v>88</v>
      </c>
      <c r="F21" s="47">
        <v>73</v>
      </c>
      <c r="G21" s="47">
        <v>76</v>
      </c>
      <c r="H21" s="47" t="s">
        <v>455</v>
      </c>
      <c r="I21" s="47">
        <v>73</v>
      </c>
      <c r="J21" s="47">
        <v>74</v>
      </c>
      <c r="K21" s="47">
        <v>75</v>
      </c>
      <c r="L21" s="47">
        <v>76</v>
      </c>
      <c r="M21" s="145">
        <v>303</v>
      </c>
      <c r="N21" s="156" t="s">
        <v>229</v>
      </c>
      <c r="O21" s="156" t="s">
        <v>89</v>
      </c>
      <c r="P21" s="189" t="s">
        <v>1758</v>
      </c>
      <c r="Q21" s="47" t="s">
        <v>455</v>
      </c>
      <c r="R21" s="47" t="s">
        <v>484</v>
      </c>
      <c r="S21" s="193">
        <v>0.25</v>
      </c>
      <c r="T21" s="47">
        <v>4</v>
      </c>
      <c r="U21" s="47" t="s">
        <v>1254</v>
      </c>
      <c r="V21" s="47" t="s">
        <v>1255</v>
      </c>
      <c r="W21" s="47" t="s">
        <v>707</v>
      </c>
      <c r="X21" s="47" t="s">
        <v>705</v>
      </c>
      <c r="Y21" s="47" t="s">
        <v>741</v>
      </c>
      <c r="Z21" s="364"/>
      <c r="AA21" s="364"/>
      <c r="AB21" s="364"/>
      <c r="AC21" s="364"/>
      <c r="AD21" s="364"/>
      <c r="AE21" s="364"/>
      <c r="AF21" s="364"/>
      <c r="AG21" s="319"/>
      <c r="AH21" s="319"/>
      <c r="AI21" s="364"/>
      <c r="AJ21" s="364"/>
      <c r="AK21" s="364"/>
      <c r="AL21" s="364"/>
      <c r="AM21" s="364"/>
      <c r="AN21" s="364"/>
      <c r="AO21" s="364"/>
      <c r="AP21" s="319"/>
      <c r="AQ21" s="319"/>
      <c r="AR21" s="364"/>
      <c r="AS21" s="364"/>
      <c r="AT21" s="364"/>
      <c r="AU21" s="364"/>
      <c r="AV21" s="364"/>
      <c r="AW21" s="364"/>
      <c r="AX21" s="364"/>
      <c r="AY21" s="319"/>
      <c r="AZ21" s="319"/>
      <c r="BA21" s="364"/>
      <c r="BB21" s="364"/>
      <c r="BC21" s="364"/>
      <c r="BD21" s="364"/>
      <c r="BE21" s="364"/>
      <c r="BF21" s="364"/>
      <c r="BG21" s="364"/>
      <c r="BH21" s="319"/>
      <c r="BI21" s="319"/>
      <c r="BJ21" s="364"/>
      <c r="BK21" s="364"/>
      <c r="BL21" s="364"/>
      <c r="BM21" s="364"/>
      <c r="BN21" s="364"/>
      <c r="BO21" s="364"/>
      <c r="BP21" s="364"/>
      <c r="BQ21" s="319"/>
      <c r="BR21" s="319"/>
      <c r="BS21" s="411"/>
    </row>
    <row r="22" spans="1:71" ht="34.5" customHeight="1" x14ac:dyDescent="0.25">
      <c r="A22" s="410"/>
      <c r="B22" s="338"/>
      <c r="C22" s="145">
        <v>100</v>
      </c>
      <c r="D22" s="156" t="s">
        <v>91</v>
      </c>
      <c r="E22" s="156" t="s">
        <v>88</v>
      </c>
      <c r="F22" s="47">
        <v>84.5</v>
      </c>
      <c r="G22" s="47">
        <v>86</v>
      </c>
      <c r="H22" s="47" t="s">
        <v>455</v>
      </c>
      <c r="I22" s="47">
        <v>84.5</v>
      </c>
      <c r="J22" s="47">
        <v>85</v>
      </c>
      <c r="K22" s="47">
        <v>85.5</v>
      </c>
      <c r="L22" s="47">
        <v>86</v>
      </c>
      <c r="M22" s="145">
        <v>304</v>
      </c>
      <c r="N22" s="156" t="s">
        <v>230</v>
      </c>
      <c r="O22" s="156" t="s">
        <v>89</v>
      </c>
      <c r="P22" s="189" t="s">
        <v>1758</v>
      </c>
      <c r="Q22" s="47" t="s">
        <v>455</v>
      </c>
      <c r="R22" s="47" t="s">
        <v>484</v>
      </c>
      <c r="S22" s="193">
        <v>0.25</v>
      </c>
      <c r="T22" s="47">
        <v>26</v>
      </c>
      <c r="U22" s="47" t="s">
        <v>1256</v>
      </c>
      <c r="V22" s="47" t="s">
        <v>1257</v>
      </c>
      <c r="W22" s="47" t="s">
        <v>1196</v>
      </c>
      <c r="X22" s="47" t="s">
        <v>1258</v>
      </c>
      <c r="Y22" s="47" t="s">
        <v>1259</v>
      </c>
      <c r="Z22" s="364"/>
      <c r="AA22" s="364"/>
      <c r="AB22" s="364"/>
      <c r="AC22" s="364"/>
      <c r="AD22" s="364"/>
      <c r="AE22" s="364"/>
      <c r="AF22" s="364"/>
      <c r="AG22" s="319"/>
      <c r="AH22" s="319"/>
      <c r="AI22" s="364"/>
      <c r="AJ22" s="364"/>
      <c r="AK22" s="364"/>
      <c r="AL22" s="364"/>
      <c r="AM22" s="364"/>
      <c r="AN22" s="364"/>
      <c r="AO22" s="364"/>
      <c r="AP22" s="319"/>
      <c r="AQ22" s="319"/>
      <c r="AR22" s="364"/>
      <c r="AS22" s="364"/>
      <c r="AT22" s="364"/>
      <c r="AU22" s="364"/>
      <c r="AV22" s="364"/>
      <c r="AW22" s="364"/>
      <c r="AX22" s="364"/>
      <c r="AY22" s="319"/>
      <c r="AZ22" s="319"/>
      <c r="BA22" s="364"/>
      <c r="BB22" s="364"/>
      <c r="BC22" s="364"/>
      <c r="BD22" s="364"/>
      <c r="BE22" s="364"/>
      <c r="BF22" s="364"/>
      <c r="BG22" s="364"/>
      <c r="BH22" s="319"/>
      <c r="BI22" s="319"/>
      <c r="BJ22" s="364"/>
      <c r="BK22" s="364"/>
      <c r="BL22" s="364"/>
      <c r="BM22" s="364"/>
      <c r="BN22" s="364"/>
      <c r="BO22" s="364"/>
      <c r="BP22" s="364"/>
      <c r="BQ22" s="319"/>
      <c r="BR22" s="319"/>
      <c r="BS22" s="411"/>
    </row>
    <row r="23" spans="1:71" ht="34.5" customHeight="1" x14ac:dyDescent="0.25">
      <c r="A23" s="410"/>
      <c r="B23" s="338"/>
      <c r="C23" s="145">
        <v>101</v>
      </c>
      <c r="D23" s="156" t="s">
        <v>92</v>
      </c>
      <c r="E23" s="156" t="s">
        <v>88</v>
      </c>
      <c r="F23" s="47">
        <v>15.6</v>
      </c>
      <c r="G23" s="47">
        <v>18</v>
      </c>
      <c r="H23" s="47" t="s">
        <v>455</v>
      </c>
      <c r="I23" s="47">
        <v>15.6</v>
      </c>
      <c r="J23" s="47">
        <v>16</v>
      </c>
      <c r="K23" s="47">
        <v>17</v>
      </c>
      <c r="L23" s="47">
        <v>18</v>
      </c>
      <c r="M23" s="145">
        <v>305</v>
      </c>
      <c r="N23" s="156" t="s">
        <v>231</v>
      </c>
      <c r="O23" s="156" t="s">
        <v>89</v>
      </c>
      <c r="P23" s="189" t="s">
        <v>1758</v>
      </c>
      <c r="Q23" s="47" t="s">
        <v>455</v>
      </c>
      <c r="R23" s="47" t="s">
        <v>484</v>
      </c>
      <c r="S23" s="193">
        <v>0.25</v>
      </c>
      <c r="T23" s="47">
        <v>12</v>
      </c>
      <c r="U23" s="47" t="s">
        <v>1260</v>
      </c>
      <c r="V23" s="47" t="s">
        <v>1261</v>
      </c>
      <c r="W23" s="47" t="s">
        <v>1262</v>
      </c>
      <c r="X23" s="47" t="s">
        <v>1263</v>
      </c>
      <c r="Y23" s="47" t="s">
        <v>1264</v>
      </c>
      <c r="Z23" s="364"/>
      <c r="AA23" s="364"/>
      <c r="AB23" s="364"/>
      <c r="AC23" s="364"/>
      <c r="AD23" s="364"/>
      <c r="AE23" s="364"/>
      <c r="AF23" s="364"/>
      <c r="AG23" s="319"/>
      <c r="AH23" s="319"/>
      <c r="AI23" s="364"/>
      <c r="AJ23" s="364"/>
      <c r="AK23" s="364"/>
      <c r="AL23" s="364"/>
      <c r="AM23" s="364"/>
      <c r="AN23" s="364"/>
      <c r="AO23" s="364"/>
      <c r="AP23" s="319"/>
      <c r="AQ23" s="319"/>
      <c r="AR23" s="364"/>
      <c r="AS23" s="364"/>
      <c r="AT23" s="364"/>
      <c r="AU23" s="364"/>
      <c r="AV23" s="364"/>
      <c r="AW23" s="364"/>
      <c r="AX23" s="364"/>
      <c r="AY23" s="319"/>
      <c r="AZ23" s="319"/>
      <c r="BA23" s="364"/>
      <c r="BB23" s="364"/>
      <c r="BC23" s="364"/>
      <c r="BD23" s="364"/>
      <c r="BE23" s="364"/>
      <c r="BF23" s="364"/>
      <c r="BG23" s="364"/>
      <c r="BH23" s="319"/>
      <c r="BI23" s="319"/>
      <c r="BJ23" s="364"/>
      <c r="BK23" s="364"/>
      <c r="BL23" s="364"/>
      <c r="BM23" s="364"/>
      <c r="BN23" s="364"/>
      <c r="BO23" s="364"/>
      <c r="BP23" s="364"/>
      <c r="BQ23" s="319"/>
      <c r="BR23" s="319"/>
      <c r="BS23" s="411"/>
    </row>
    <row r="24" spans="1:71" ht="35.25" customHeight="1" x14ac:dyDescent="0.25">
      <c r="A24" s="410"/>
      <c r="B24" s="338"/>
      <c r="C24" s="145">
        <v>102</v>
      </c>
      <c r="D24" s="156" t="s">
        <v>360</v>
      </c>
      <c r="E24" s="156" t="s">
        <v>93</v>
      </c>
      <c r="F24" s="47">
        <v>75.400000000000006</v>
      </c>
      <c r="G24" s="47">
        <v>78</v>
      </c>
      <c r="H24" s="47" t="s">
        <v>455</v>
      </c>
      <c r="I24" s="47">
        <v>75.400000000000006</v>
      </c>
      <c r="J24" s="47">
        <v>75.400000000000006</v>
      </c>
      <c r="K24" s="47">
        <v>75.400000000000006</v>
      </c>
      <c r="L24" s="47">
        <v>78</v>
      </c>
      <c r="M24" s="145">
        <v>306</v>
      </c>
      <c r="N24" s="156" t="s">
        <v>1119</v>
      </c>
      <c r="O24" s="156" t="s">
        <v>89</v>
      </c>
      <c r="P24" s="189" t="s">
        <v>1758</v>
      </c>
      <c r="Q24" s="47" t="s">
        <v>455</v>
      </c>
      <c r="R24" s="47" t="s">
        <v>484</v>
      </c>
      <c r="S24" s="193">
        <v>0.25</v>
      </c>
      <c r="T24" s="47">
        <v>1</v>
      </c>
      <c r="U24" s="47" t="s">
        <v>1581</v>
      </c>
      <c r="V24" s="47" t="s">
        <v>1582</v>
      </c>
      <c r="W24" s="47" t="s">
        <v>575</v>
      </c>
      <c r="X24" s="47" t="s">
        <v>572</v>
      </c>
      <c r="Y24" s="47" t="s">
        <v>573</v>
      </c>
      <c r="Z24" s="364"/>
      <c r="AA24" s="364"/>
      <c r="AB24" s="364"/>
      <c r="AC24" s="364"/>
      <c r="AD24" s="364"/>
      <c r="AE24" s="364"/>
      <c r="AF24" s="364"/>
      <c r="AG24" s="319"/>
      <c r="AH24" s="319"/>
      <c r="AI24" s="364"/>
      <c r="AJ24" s="364"/>
      <c r="AK24" s="364"/>
      <c r="AL24" s="364"/>
      <c r="AM24" s="364"/>
      <c r="AN24" s="364"/>
      <c r="AO24" s="364"/>
      <c r="AP24" s="319"/>
      <c r="AQ24" s="319"/>
      <c r="AR24" s="364"/>
      <c r="AS24" s="364"/>
      <c r="AT24" s="364"/>
      <c r="AU24" s="364"/>
      <c r="AV24" s="364"/>
      <c r="AW24" s="364"/>
      <c r="AX24" s="364"/>
      <c r="AY24" s="319"/>
      <c r="AZ24" s="319"/>
      <c r="BA24" s="364"/>
      <c r="BB24" s="364"/>
      <c r="BC24" s="364"/>
      <c r="BD24" s="364"/>
      <c r="BE24" s="364"/>
      <c r="BF24" s="364"/>
      <c r="BG24" s="364"/>
      <c r="BH24" s="319"/>
      <c r="BI24" s="319"/>
      <c r="BJ24" s="364"/>
      <c r="BK24" s="364"/>
      <c r="BL24" s="364"/>
      <c r="BM24" s="364"/>
      <c r="BN24" s="364"/>
      <c r="BO24" s="364"/>
      <c r="BP24" s="364"/>
      <c r="BQ24" s="319"/>
      <c r="BR24" s="319"/>
      <c r="BS24" s="411"/>
    </row>
    <row r="25" spans="1:71" ht="34.5" customHeight="1" x14ac:dyDescent="0.25">
      <c r="A25" s="410"/>
      <c r="B25" s="338" t="s">
        <v>353</v>
      </c>
      <c r="C25" s="145">
        <v>103</v>
      </c>
      <c r="D25" s="156" t="s">
        <v>354</v>
      </c>
      <c r="E25" s="156" t="s">
        <v>88</v>
      </c>
      <c r="F25" s="47">
        <v>46</v>
      </c>
      <c r="G25" s="47">
        <v>56</v>
      </c>
      <c r="H25" s="47" t="s">
        <v>455</v>
      </c>
      <c r="I25" s="47">
        <v>48</v>
      </c>
      <c r="J25" s="47">
        <v>50</v>
      </c>
      <c r="K25" s="47">
        <v>53</v>
      </c>
      <c r="L25" s="47">
        <v>56</v>
      </c>
      <c r="M25" s="145">
        <v>307</v>
      </c>
      <c r="N25" s="156" t="s">
        <v>232</v>
      </c>
      <c r="O25" s="156" t="s">
        <v>94</v>
      </c>
      <c r="P25" s="189" t="s">
        <v>1758</v>
      </c>
      <c r="Q25" s="47" t="s">
        <v>455</v>
      </c>
      <c r="R25" s="47" t="s">
        <v>486</v>
      </c>
      <c r="S25" s="193">
        <v>0.35</v>
      </c>
      <c r="T25" s="47">
        <v>8</v>
      </c>
      <c r="U25" s="47" t="s">
        <v>1265</v>
      </c>
      <c r="V25" s="47" t="s">
        <v>1266</v>
      </c>
      <c r="W25" s="47" t="s">
        <v>930</v>
      </c>
      <c r="X25" s="47" t="s">
        <v>1267</v>
      </c>
      <c r="Y25" s="47" t="s">
        <v>1268</v>
      </c>
      <c r="Z25" s="364"/>
      <c r="AA25" s="364"/>
      <c r="AB25" s="364"/>
      <c r="AC25" s="364"/>
      <c r="AD25" s="364"/>
      <c r="AE25" s="364"/>
      <c r="AF25" s="364"/>
      <c r="AG25" s="319"/>
      <c r="AH25" s="319"/>
      <c r="AI25" s="364"/>
      <c r="AJ25" s="364"/>
      <c r="AK25" s="364"/>
      <c r="AL25" s="364"/>
      <c r="AM25" s="364"/>
      <c r="AN25" s="364"/>
      <c r="AO25" s="364"/>
      <c r="AP25" s="319"/>
      <c r="AQ25" s="319"/>
      <c r="AR25" s="364"/>
      <c r="AS25" s="364"/>
      <c r="AT25" s="364"/>
      <c r="AU25" s="364"/>
      <c r="AV25" s="364"/>
      <c r="AW25" s="364"/>
      <c r="AX25" s="364"/>
      <c r="AY25" s="319"/>
      <c r="AZ25" s="319"/>
      <c r="BA25" s="364"/>
      <c r="BB25" s="364"/>
      <c r="BC25" s="364"/>
      <c r="BD25" s="364"/>
      <c r="BE25" s="364"/>
      <c r="BF25" s="364"/>
      <c r="BG25" s="364"/>
      <c r="BH25" s="319"/>
      <c r="BI25" s="319"/>
      <c r="BJ25" s="364"/>
      <c r="BK25" s="364"/>
      <c r="BL25" s="364"/>
      <c r="BM25" s="364"/>
      <c r="BN25" s="364"/>
      <c r="BO25" s="364"/>
      <c r="BP25" s="364"/>
      <c r="BQ25" s="319"/>
      <c r="BR25" s="319"/>
      <c r="BS25" s="411"/>
    </row>
    <row r="26" spans="1:71" ht="52.5" customHeight="1" x14ac:dyDescent="0.25">
      <c r="A26" s="410"/>
      <c r="B26" s="338"/>
      <c r="C26" s="145">
        <v>104</v>
      </c>
      <c r="D26" s="156" t="s">
        <v>355</v>
      </c>
      <c r="E26" s="156" t="s">
        <v>88</v>
      </c>
      <c r="F26" s="47">
        <v>3</v>
      </c>
      <c r="G26" s="47">
        <v>15</v>
      </c>
      <c r="H26" s="47" t="s">
        <v>455</v>
      </c>
      <c r="I26" s="47">
        <v>3</v>
      </c>
      <c r="J26" s="47">
        <v>5</v>
      </c>
      <c r="K26" s="47">
        <v>10</v>
      </c>
      <c r="L26" s="47">
        <v>15</v>
      </c>
      <c r="M26" s="145">
        <v>308</v>
      </c>
      <c r="N26" s="156" t="s">
        <v>1120</v>
      </c>
      <c r="O26" s="156" t="s">
        <v>356</v>
      </c>
      <c r="P26" s="189" t="s">
        <v>1758</v>
      </c>
      <c r="Q26" s="47" t="s">
        <v>455</v>
      </c>
      <c r="R26" s="47" t="s">
        <v>486</v>
      </c>
      <c r="S26" s="193">
        <v>0.35</v>
      </c>
      <c r="T26" s="47">
        <v>1</v>
      </c>
      <c r="U26" s="47" t="s">
        <v>1269</v>
      </c>
      <c r="V26" s="47" t="s">
        <v>536</v>
      </c>
      <c r="W26" s="47" t="s">
        <v>1270</v>
      </c>
      <c r="X26" s="47" t="s">
        <v>707</v>
      </c>
      <c r="Y26" s="47" t="s">
        <v>705</v>
      </c>
      <c r="Z26" s="365"/>
      <c r="AA26" s="365"/>
      <c r="AB26" s="365"/>
      <c r="AC26" s="365"/>
      <c r="AD26" s="365"/>
      <c r="AE26" s="365"/>
      <c r="AF26" s="365"/>
      <c r="AG26" s="366"/>
      <c r="AH26" s="366"/>
      <c r="AI26" s="365"/>
      <c r="AJ26" s="365"/>
      <c r="AK26" s="365"/>
      <c r="AL26" s="365"/>
      <c r="AM26" s="365"/>
      <c r="AN26" s="365"/>
      <c r="AO26" s="365"/>
      <c r="AP26" s="366"/>
      <c r="AQ26" s="366"/>
      <c r="AR26" s="365"/>
      <c r="AS26" s="365"/>
      <c r="AT26" s="365"/>
      <c r="AU26" s="365"/>
      <c r="AV26" s="365"/>
      <c r="AW26" s="365"/>
      <c r="AX26" s="365"/>
      <c r="AY26" s="366"/>
      <c r="AZ26" s="366"/>
      <c r="BA26" s="365"/>
      <c r="BB26" s="365"/>
      <c r="BC26" s="365"/>
      <c r="BD26" s="365"/>
      <c r="BE26" s="365"/>
      <c r="BF26" s="365"/>
      <c r="BG26" s="365"/>
      <c r="BH26" s="366"/>
      <c r="BI26" s="366"/>
      <c r="BJ26" s="365"/>
      <c r="BK26" s="365"/>
      <c r="BL26" s="365"/>
      <c r="BM26" s="365"/>
      <c r="BN26" s="365"/>
      <c r="BO26" s="365"/>
      <c r="BP26" s="365"/>
      <c r="BQ26" s="366"/>
      <c r="BR26" s="366"/>
      <c r="BS26" s="411"/>
    </row>
    <row r="27" spans="1:71" ht="44.25" customHeight="1" x14ac:dyDescent="0.25">
      <c r="A27" s="410" t="s">
        <v>1503</v>
      </c>
      <c r="B27" s="338" t="s">
        <v>95</v>
      </c>
      <c r="C27" s="335">
        <v>105</v>
      </c>
      <c r="D27" s="359" t="s">
        <v>96</v>
      </c>
      <c r="E27" s="359" t="s">
        <v>219</v>
      </c>
      <c r="F27" s="344">
        <v>0</v>
      </c>
      <c r="G27" s="344">
        <v>43</v>
      </c>
      <c r="H27" s="344" t="s">
        <v>455</v>
      </c>
      <c r="I27" s="344">
        <v>0</v>
      </c>
      <c r="J27" s="344">
        <v>38</v>
      </c>
      <c r="K27" s="344" t="s">
        <v>1242</v>
      </c>
      <c r="L27" s="344" t="s">
        <v>1243</v>
      </c>
      <c r="M27" s="145">
        <v>309</v>
      </c>
      <c r="N27" s="156" t="s">
        <v>218</v>
      </c>
      <c r="O27" s="156" t="s">
        <v>217</v>
      </c>
      <c r="P27" s="189" t="s">
        <v>1758</v>
      </c>
      <c r="Q27" s="47" t="s">
        <v>455</v>
      </c>
      <c r="R27" s="47" t="s">
        <v>487</v>
      </c>
      <c r="S27" s="193">
        <v>0.15</v>
      </c>
      <c r="T27" s="47">
        <v>0</v>
      </c>
      <c r="U27" s="47">
        <v>38</v>
      </c>
      <c r="V27" s="47">
        <v>0</v>
      </c>
      <c r="W27" s="47" t="s">
        <v>1273</v>
      </c>
      <c r="X27" s="47" t="s">
        <v>1271</v>
      </c>
      <c r="Y27" s="47" t="s">
        <v>1271</v>
      </c>
      <c r="Z27" s="413">
        <v>3337000</v>
      </c>
      <c r="AA27" s="413"/>
      <c r="AB27" s="413">
        <v>3337000</v>
      </c>
      <c r="AC27" s="413"/>
      <c r="AD27" s="413"/>
      <c r="AE27" s="413"/>
      <c r="AF27" s="413"/>
      <c r="AG27" s="237"/>
      <c r="AH27" s="237"/>
      <c r="AI27" s="413"/>
      <c r="AJ27" s="413"/>
      <c r="AK27" s="413"/>
      <c r="AL27" s="413"/>
      <c r="AM27" s="413"/>
      <c r="AN27" s="413"/>
      <c r="AO27" s="413"/>
      <c r="AP27" s="237"/>
      <c r="AQ27" s="237"/>
      <c r="AR27" s="413">
        <v>1337000</v>
      </c>
      <c r="AS27" s="413"/>
      <c r="AT27" s="413">
        <v>1337000</v>
      </c>
      <c r="AU27" s="413"/>
      <c r="AV27" s="413"/>
      <c r="AW27" s="413"/>
      <c r="AX27" s="413"/>
      <c r="AY27" s="237"/>
      <c r="AZ27" s="237"/>
      <c r="BA27" s="413">
        <v>1000000</v>
      </c>
      <c r="BB27" s="413"/>
      <c r="BC27" s="413">
        <v>1000000</v>
      </c>
      <c r="BD27" s="413"/>
      <c r="BE27" s="413"/>
      <c r="BF27" s="413"/>
      <c r="BG27" s="413"/>
      <c r="BH27" s="237"/>
      <c r="BI27" s="237"/>
      <c r="BJ27" s="413">
        <v>1000000</v>
      </c>
      <c r="BK27" s="413"/>
      <c r="BL27" s="413">
        <v>1000000</v>
      </c>
      <c r="BM27" s="413"/>
      <c r="BN27" s="413"/>
      <c r="BO27" s="413"/>
      <c r="BP27" s="413"/>
      <c r="BQ27" s="237"/>
      <c r="BR27" s="237"/>
      <c r="BS27" s="411" t="s">
        <v>262</v>
      </c>
    </row>
    <row r="28" spans="1:71" ht="50.25" customHeight="1" x14ac:dyDescent="0.25">
      <c r="A28" s="410"/>
      <c r="B28" s="338"/>
      <c r="C28" s="337"/>
      <c r="D28" s="367"/>
      <c r="E28" s="367"/>
      <c r="F28" s="409"/>
      <c r="G28" s="409"/>
      <c r="H28" s="409"/>
      <c r="I28" s="409"/>
      <c r="J28" s="409"/>
      <c r="K28" s="409"/>
      <c r="L28" s="409"/>
      <c r="M28" s="145">
        <v>310</v>
      </c>
      <c r="N28" s="156" t="s">
        <v>97</v>
      </c>
      <c r="O28" s="156" t="s">
        <v>217</v>
      </c>
      <c r="P28" s="189" t="s">
        <v>1758</v>
      </c>
      <c r="Q28" s="47" t="s">
        <v>455</v>
      </c>
      <c r="R28" s="47" t="s">
        <v>487</v>
      </c>
      <c r="S28" s="193">
        <v>0.15</v>
      </c>
      <c r="T28" s="47">
        <v>0</v>
      </c>
      <c r="U28" s="47">
        <v>5</v>
      </c>
      <c r="V28" s="47">
        <v>0</v>
      </c>
      <c r="W28" s="47">
        <v>0</v>
      </c>
      <c r="X28" s="47" t="s">
        <v>1274</v>
      </c>
      <c r="Y28" s="47" t="s">
        <v>687</v>
      </c>
      <c r="Z28" s="413"/>
      <c r="AA28" s="413"/>
      <c r="AB28" s="413"/>
      <c r="AC28" s="413"/>
      <c r="AD28" s="413"/>
      <c r="AE28" s="413"/>
      <c r="AF28" s="413"/>
      <c r="AG28" s="237"/>
      <c r="AH28" s="237"/>
      <c r="AI28" s="413"/>
      <c r="AJ28" s="413"/>
      <c r="AK28" s="413"/>
      <c r="AL28" s="413"/>
      <c r="AM28" s="413"/>
      <c r="AN28" s="413"/>
      <c r="AO28" s="413"/>
      <c r="AP28" s="237"/>
      <c r="AQ28" s="237"/>
      <c r="AR28" s="413"/>
      <c r="AS28" s="413"/>
      <c r="AT28" s="413"/>
      <c r="AU28" s="413"/>
      <c r="AV28" s="413"/>
      <c r="AW28" s="413"/>
      <c r="AX28" s="413"/>
      <c r="AY28" s="237"/>
      <c r="AZ28" s="237"/>
      <c r="BA28" s="413"/>
      <c r="BB28" s="413"/>
      <c r="BC28" s="413"/>
      <c r="BD28" s="413"/>
      <c r="BE28" s="413"/>
      <c r="BF28" s="413"/>
      <c r="BG28" s="413"/>
      <c r="BH28" s="237"/>
      <c r="BI28" s="237"/>
      <c r="BJ28" s="413"/>
      <c r="BK28" s="413"/>
      <c r="BL28" s="413"/>
      <c r="BM28" s="413"/>
      <c r="BN28" s="413"/>
      <c r="BO28" s="413"/>
      <c r="BP28" s="413"/>
      <c r="BQ28" s="237"/>
      <c r="BR28" s="237"/>
      <c r="BS28" s="411"/>
    </row>
    <row r="29" spans="1:71" ht="73.5" customHeight="1" x14ac:dyDescent="0.25">
      <c r="A29" s="412"/>
      <c r="B29" s="359"/>
      <c r="C29" s="337"/>
      <c r="D29" s="367"/>
      <c r="E29" s="367"/>
      <c r="F29" s="345"/>
      <c r="G29" s="345"/>
      <c r="H29" s="345"/>
      <c r="I29" s="345"/>
      <c r="J29" s="345"/>
      <c r="K29" s="345"/>
      <c r="L29" s="345"/>
      <c r="M29" s="150">
        <v>311</v>
      </c>
      <c r="N29" s="142" t="s">
        <v>259</v>
      </c>
      <c r="O29" s="142" t="s">
        <v>89</v>
      </c>
      <c r="P29" s="189" t="s">
        <v>1758</v>
      </c>
      <c r="Q29" s="154" t="s">
        <v>455</v>
      </c>
      <c r="R29" s="154" t="s">
        <v>487</v>
      </c>
      <c r="S29" s="206">
        <v>0.15</v>
      </c>
      <c r="T29" s="154">
        <v>0</v>
      </c>
      <c r="U29" s="154">
        <v>5</v>
      </c>
      <c r="V29" s="154">
        <v>0</v>
      </c>
      <c r="W29" s="154" t="s">
        <v>1275</v>
      </c>
      <c r="X29" s="154" t="s">
        <v>571</v>
      </c>
      <c r="Y29" s="154" t="s">
        <v>1192</v>
      </c>
      <c r="Z29" s="413"/>
      <c r="AA29" s="413"/>
      <c r="AB29" s="413"/>
      <c r="AC29" s="413"/>
      <c r="AD29" s="413"/>
      <c r="AE29" s="413"/>
      <c r="AF29" s="413"/>
      <c r="AG29" s="237"/>
      <c r="AH29" s="237"/>
      <c r="AI29" s="413"/>
      <c r="AJ29" s="413"/>
      <c r="AK29" s="413"/>
      <c r="AL29" s="413"/>
      <c r="AM29" s="413"/>
      <c r="AN29" s="413"/>
      <c r="AO29" s="413"/>
      <c r="AP29" s="237"/>
      <c r="AQ29" s="237"/>
      <c r="AR29" s="413"/>
      <c r="AS29" s="413"/>
      <c r="AT29" s="413"/>
      <c r="AU29" s="413"/>
      <c r="AV29" s="413"/>
      <c r="AW29" s="413"/>
      <c r="AX29" s="413"/>
      <c r="AY29" s="237"/>
      <c r="AZ29" s="237"/>
      <c r="BA29" s="413"/>
      <c r="BB29" s="413"/>
      <c r="BC29" s="413"/>
      <c r="BD29" s="413"/>
      <c r="BE29" s="413"/>
      <c r="BF29" s="413"/>
      <c r="BG29" s="413"/>
      <c r="BH29" s="237"/>
      <c r="BI29" s="237"/>
      <c r="BJ29" s="413"/>
      <c r="BK29" s="413"/>
      <c r="BL29" s="413"/>
      <c r="BM29" s="413"/>
      <c r="BN29" s="413"/>
      <c r="BO29" s="413"/>
      <c r="BP29" s="413"/>
      <c r="BQ29" s="237"/>
      <c r="BR29" s="237"/>
      <c r="BS29" s="411"/>
    </row>
    <row r="30" spans="1:71" ht="52.5" customHeight="1" x14ac:dyDescent="0.25">
      <c r="A30" s="410" t="s">
        <v>1504</v>
      </c>
      <c r="B30" s="338" t="s">
        <v>352</v>
      </c>
      <c r="C30" s="145">
        <v>106</v>
      </c>
      <c r="D30" s="156" t="s">
        <v>98</v>
      </c>
      <c r="E30" s="156" t="s">
        <v>260</v>
      </c>
      <c r="F30" s="47">
        <v>500</v>
      </c>
      <c r="G30" s="47" t="s">
        <v>1579</v>
      </c>
      <c r="H30" s="47" t="s">
        <v>455</v>
      </c>
      <c r="I30" s="47" t="s">
        <v>1244</v>
      </c>
      <c r="J30" s="47" t="s">
        <v>1245</v>
      </c>
      <c r="K30" s="47" t="s">
        <v>1246</v>
      </c>
      <c r="L30" s="47" t="s">
        <v>1580</v>
      </c>
      <c r="M30" s="145">
        <v>312</v>
      </c>
      <c r="N30" s="156" t="s">
        <v>261</v>
      </c>
      <c r="O30" s="156" t="s">
        <v>1121</v>
      </c>
      <c r="P30" s="189" t="s">
        <v>1758</v>
      </c>
      <c r="Q30" s="47" t="s">
        <v>455</v>
      </c>
      <c r="R30" s="47" t="s">
        <v>486</v>
      </c>
      <c r="S30" s="205">
        <v>0.15</v>
      </c>
      <c r="T30" s="47">
        <v>3</v>
      </c>
      <c r="U30" s="47" t="s">
        <v>1276</v>
      </c>
      <c r="V30" s="47" t="s">
        <v>694</v>
      </c>
      <c r="W30" s="47" t="s">
        <v>701</v>
      </c>
      <c r="X30" s="47" t="s">
        <v>702</v>
      </c>
      <c r="Y30" s="47" t="s">
        <v>1268</v>
      </c>
      <c r="Z30" s="413">
        <v>2091813</v>
      </c>
      <c r="AA30" s="413"/>
      <c r="AB30" s="413">
        <v>2091813</v>
      </c>
      <c r="AC30" s="413"/>
      <c r="AD30" s="413"/>
      <c r="AE30" s="413"/>
      <c r="AF30" s="413"/>
      <c r="AG30" s="237"/>
      <c r="AH30" s="237"/>
      <c r="AI30" s="413">
        <v>500000</v>
      </c>
      <c r="AJ30" s="413"/>
      <c r="AK30" s="413">
        <v>500000</v>
      </c>
      <c r="AL30" s="413"/>
      <c r="AM30" s="413"/>
      <c r="AN30" s="413"/>
      <c r="AO30" s="413"/>
      <c r="AP30" s="237"/>
      <c r="AQ30" s="237"/>
      <c r="AR30" s="413">
        <v>515000</v>
      </c>
      <c r="AS30" s="413"/>
      <c r="AT30" s="413">
        <v>515000</v>
      </c>
      <c r="AU30" s="413"/>
      <c r="AV30" s="413"/>
      <c r="AW30" s="413"/>
      <c r="AX30" s="413"/>
      <c r="AY30" s="237"/>
      <c r="AZ30" s="237"/>
      <c r="BA30" s="413">
        <v>530450</v>
      </c>
      <c r="BB30" s="413"/>
      <c r="BC30" s="413">
        <v>530450</v>
      </c>
      <c r="BD30" s="413"/>
      <c r="BE30" s="413"/>
      <c r="BF30" s="413"/>
      <c r="BG30" s="413"/>
      <c r="BH30" s="237"/>
      <c r="BI30" s="237"/>
      <c r="BJ30" s="413">
        <v>546363</v>
      </c>
      <c r="BK30" s="413"/>
      <c r="BL30" s="413">
        <v>546363</v>
      </c>
      <c r="BM30" s="413"/>
      <c r="BN30" s="413"/>
      <c r="BO30" s="413"/>
      <c r="BP30" s="413"/>
      <c r="BQ30" s="237"/>
      <c r="BR30" s="237"/>
      <c r="BS30" s="411" t="s">
        <v>262</v>
      </c>
    </row>
    <row r="31" spans="1:71" ht="57" customHeight="1" x14ac:dyDescent="0.25">
      <c r="A31" s="410"/>
      <c r="B31" s="338"/>
      <c r="C31" s="145">
        <v>107</v>
      </c>
      <c r="D31" s="156" t="s">
        <v>99</v>
      </c>
      <c r="E31" s="156" t="s">
        <v>357</v>
      </c>
      <c r="F31" s="47">
        <v>1965</v>
      </c>
      <c r="G31" s="47" t="s">
        <v>1247</v>
      </c>
      <c r="H31" s="47" t="s">
        <v>455</v>
      </c>
      <c r="I31" s="47" t="s">
        <v>1248</v>
      </c>
      <c r="J31" s="47" t="s">
        <v>1249</v>
      </c>
      <c r="K31" s="47" t="s">
        <v>1250</v>
      </c>
      <c r="L31" s="47" t="s">
        <v>1251</v>
      </c>
      <c r="M31" s="145">
        <v>313</v>
      </c>
      <c r="N31" s="156" t="s">
        <v>233</v>
      </c>
      <c r="O31" s="156" t="s">
        <v>1121</v>
      </c>
      <c r="P31" s="189" t="s">
        <v>1758</v>
      </c>
      <c r="Q31" s="47" t="s">
        <v>455</v>
      </c>
      <c r="R31" s="47" t="s">
        <v>486</v>
      </c>
      <c r="S31" s="193">
        <v>0.15</v>
      </c>
      <c r="T31" s="47">
        <v>3</v>
      </c>
      <c r="U31" s="47" t="s">
        <v>1277</v>
      </c>
      <c r="V31" s="47" t="s">
        <v>572</v>
      </c>
      <c r="W31" s="47" t="s">
        <v>734</v>
      </c>
      <c r="X31" s="47" t="s">
        <v>701</v>
      </c>
      <c r="Y31" s="47" t="s">
        <v>702</v>
      </c>
      <c r="Z31" s="413"/>
      <c r="AA31" s="413"/>
      <c r="AB31" s="413"/>
      <c r="AC31" s="413"/>
      <c r="AD31" s="413"/>
      <c r="AE31" s="413"/>
      <c r="AF31" s="413"/>
      <c r="AG31" s="237"/>
      <c r="AH31" s="237"/>
      <c r="AI31" s="413"/>
      <c r="AJ31" s="413"/>
      <c r="AK31" s="413"/>
      <c r="AL31" s="413"/>
      <c r="AM31" s="413"/>
      <c r="AN31" s="413"/>
      <c r="AO31" s="413"/>
      <c r="AP31" s="237"/>
      <c r="AQ31" s="237"/>
      <c r="AR31" s="413"/>
      <c r="AS31" s="413"/>
      <c r="AT31" s="413"/>
      <c r="AU31" s="413"/>
      <c r="AV31" s="413"/>
      <c r="AW31" s="413"/>
      <c r="AX31" s="413"/>
      <c r="AY31" s="237"/>
      <c r="AZ31" s="237"/>
      <c r="BA31" s="413"/>
      <c r="BB31" s="413"/>
      <c r="BC31" s="413"/>
      <c r="BD31" s="413"/>
      <c r="BE31" s="413"/>
      <c r="BF31" s="413"/>
      <c r="BG31" s="413"/>
      <c r="BH31" s="237"/>
      <c r="BI31" s="237"/>
      <c r="BJ31" s="413"/>
      <c r="BK31" s="413"/>
      <c r="BL31" s="413"/>
      <c r="BM31" s="413"/>
      <c r="BN31" s="413"/>
      <c r="BO31" s="413"/>
      <c r="BP31" s="413"/>
      <c r="BQ31" s="237"/>
      <c r="BR31" s="237"/>
      <c r="BS31" s="411"/>
    </row>
    <row r="32" spans="1:71" x14ac:dyDescent="0.25">
      <c r="A32" s="39"/>
      <c r="B32" s="100"/>
      <c r="C32" s="100"/>
      <c r="D32" s="100"/>
      <c r="E32" s="39"/>
      <c r="F32" s="39"/>
      <c r="G32" s="39"/>
      <c r="H32" s="39"/>
      <c r="I32" s="39"/>
      <c r="J32" s="39"/>
      <c r="K32" s="39"/>
      <c r="L32" s="39"/>
      <c r="M32" s="39"/>
      <c r="N32" s="100"/>
      <c r="O32" s="39"/>
      <c r="P32" s="39"/>
      <c r="Q32" s="39"/>
      <c r="R32" s="39"/>
      <c r="S32" s="207">
        <f>SUM(S11:S31)</f>
        <v>2.9499999999999997</v>
      </c>
      <c r="T32" s="39"/>
      <c r="U32" s="39"/>
      <c r="V32" s="39"/>
      <c r="W32" s="39"/>
      <c r="X32" s="39"/>
      <c r="Y32" s="39"/>
      <c r="Z32" s="178">
        <f>SUM(Z11:Z31)</f>
        <v>101741434</v>
      </c>
      <c r="AA32" s="178">
        <f t="shared" ref="AA32:BR32" si="0">SUM(AA11:AA31)</f>
        <v>7292645</v>
      </c>
      <c r="AB32" s="178">
        <f t="shared" si="0"/>
        <v>50366539</v>
      </c>
      <c r="AC32" s="178">
        <f t="shared" si="0"/>
        <v>33295895</v>
      </c>
      <c r="AD32" s="178">
        <f t="shared" si="0"/>
        <v>10786355</v>
      </c>
      <c r="AE32" s="178">
        <f t="shared" si="0"/>
        <v>0</v>
      </c>
      <c r="AF32" s="178">
        <f t="shared" si="0"/>
        <v>0</v>
      </c>
      <c r="AG32" s="178">
        <f t="shared" si="0"/>
        <v>36967197</v>
      </c>
      <c r="AH32" s="178">
        <f t="shared" si="0"/>
        <v>0</v>
      </c>
      <c r="AI32" s="104">
        <f t="shared" si="0"/>
        <v>32782568</v>
      </c>
      <c r="AJ32" s="104">
        <f t="shared" si="0"/>
        <v>1677799</v>
      </c>
      <c r="AK32" s="104">
        <f t="shared" si="0"/>
        <v>12038965</v>
      </c>
      <c r="AL32" s="104">
        <f t="shared" si="0"/>
        <v>8279449</v>
      </c>
      <c r="AM32" s="104">
        <f t="shared" si="0"/>
        <v>10786355</v>
      </c>
      <c r="AN32" s="178">
        <f t="shared" si="0"/>
        <v>0</v>
      </c>
      <c r="AO32" s="178">
        <f t="shared" si="0"/>
        <v>0</v>
      </c>
      <c r="AP32" s="104">
        <f t="shared" si="0"/>
        <v>8836160</v>
      </c>
      <c r="AQ32" s="178">
        <f t="shared" si="0"/>
        <v>0</v>
      </c>
      <c r="AR32" s="104">
        <f t="shared" si="0"/>
        <v>22173528</v>
      </c>
      <c r="AS32" s="104">
        <f t="shared" si="0"/>
        <v>1757770</v>
      </c>
      <c r="AT32" s="104">
        <f t="shared" si="0"/>
        <v>12400134</v>
      </c>
      <c r="AU32" s="104">
        <f t="shared" si="0"/>
        <v>8015624</v>
      </c>
      <c r="AV32" s="104">
        <f t="shared" si="0"/>
        <v>0</v>
      </c>
      <c r="AW32" s="104">
        <f t="shared" si="0"/>
        <v>0</v>
      </c>
      <c r="AX32" s="104">
        <f t="shared" si="0"/>
        <v>0</v>
      </c>
      <c r="AY32" s="104">
        <f t="shared" si="0"/>
        <v>9101245</v>
      </c>
      <c r="AZ32" s="178">
        <f t="shared" si="0"/>
        <v>0</v>
      </c>
      <c r="BA32" s="104">
        <f t="shared" si="0"/>
        <v>3812493773</v>
      </c>
      <c r="BB32" s="104">
        <f t="shared" si="0"/>
        <v>1846974</v>
      </c>
      <c r="BC32" s="104">
        <f t="shared" si="0"/>
        <v>12772138</v>
      </c>
      <c r="BD32" s="104">
        <f t="shared" si="0"/>
        <v>8376899</v>
      </c>
      <c r="BE32" s="104">
        <f t="shared" si="0"/>
        <v>0</v>
      </c>
      <c r="BF32" s="104">
        <f t="shared" si="0"/>
        <v>0</v>
      </c>
      <c r="BG32" s="104">
        <f t="shared" si="0"/>
        <v>0</v>
      </c>
      <c r="BH32" s="104">
        <f t="shared" si="0"/>
        <v>9374282</v>
      </c>
      <c r="BI32" s="178">
        <f t="shared" si="0"/>
        <v>0</v>
      </c>
      <c r="BJ32" s="104">
        <f t="shared" si="0"/>
        <v>23789326</v>
      </c>
      <c r="BK32" s="104">
        <f t="shared" si="0"/>
        <v>2010101</v>
      </c>
      <c r="BL32" s="104">
        <f t="shared" si="0"/>
        <v>13155302</v>
      </c>
      <c r="BM32" s="104">
        <f t="shared" si="0"/>
        <v>8623923</v>
      </c>
      <c r="BN32" s="104">
        <f t="shared" si="0"/>
        <v>0</v>
      </c>
      <c r="BO32" s="104">
        <f t="shared" si="0"/>
        <v>0</v>
      </c>
      <c r="BP32" s="104">
        <f t="shared" si="0"/>
        <v>0</v>
      </c>
      <c r="BQ32" s="178">
        <f t="shared" si="0"/>
        <v>9655511</v>
      </c>
      <c r="BR32" s="178">
        <f t="shared" si="0"/>
        <v>0</v>
      </c>
      <c r="BS32" s="39"/>
    </row>
    <row r="34" spans="26:70" x14ac:dyDescent="0.25">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row>
  </sheetData>
  <sheetProtection selectLockedCells="1" selectUnlockedCells="1"/>
  <mergeCells count="236">
    <mergeCell ref="BB30:BB31"/>
    <mergeCell ref="AT30:AT31"/>
    <mergeCell ref="BD30:BD31"/>
    <mergeCell ref="BE30:BE31"/>
    <mergeCell ref="BF30:BF31"/>
    <mergeCell ref="BP30:BP31"/>
    <mergeCell ref="BQ30:BQ31"/>
    <mergeCell ref="BR30:BR31"/>
    <mergeCell ref="BG30:BG31"/>
    <mergeCell ref="BH30:BH31"/>
    <mergeCell ref="BI30:BI31"/>
    <mergeCell ref="BJ30:BJ31"/>
    <mergeCell ref="BK30:BK31"/>
    <mergeCell ref="BL30:BL31"/>
    <mergeCell ref="BM30:BM31"/>
    <mergeCell ref="BN30:BN31"/>
    <mergeCell ref="BO30:BO31"/>
    <mergeCell ref="AU30:AU31"/>
    <mergeCell ref="AV30:AV31"/>
    <mergeCell ref="AW30:AW31"/>
    <mergeCell ref="AX30:AX31"/>
    <mergeCell ref="AY30:AY31"/>
    <mergeCell ref="AZ30:AZ31"/>
    <mergeCell ref="BA30:BA31"/>
    <mergeCell ref="BC30:BC31"/>
    <mergeCell ref="BO27:BO29"/>
    <mergeCell ref="BP27:BP29"/>
    <mergeCell ref="BQ27:BQ29"/>
    <mergeCell ref="BR27:BR29"/>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BN27:BN29"/>
    <mergeCell ref="AW27:AW29"/>
    <mergeCell ref="AX27:AX29"/>
    <mergeCell ref="AY27:AY29"/>
    <mergeCell ref="AZ27:AZ29"/>
    <mergeCell ref="BA27:BA29"/>
    <mergeCell ref="BB27:BB29"/>
    <mergeCell ref="BC27:BC29"/>
    <mergeCell ref="BD27:BD29"/>
    <mergeCell ref="BE27:BE29"/>
    <mergeCell ref="BF27:BF29"/>
    <mergeCell ref="BG27:BG29"/>
    <mergeCell ref="BH27:BH29"/>
    <mergeCell ref="BI27:BI29"/>
    <mergeCell ref="BJ27:BJ29"/>
    <mergeCell ref="BK27:BK29"/>
    <mergeCell ref="BL27:BL29"/>
    <mergeCell ref="BM27:BM29"/>
    <mergeCell ref="AN27:AN29"/>
    <mergeCell ref="AO27:AO29"/>
    <mergeCell ref="AP27:AP29"/>
    <mergeCell ref="AQ27:AQ29"/>
    <mergeCell ref="AR27:AR29"/>
    <mergeCell ref="AS27:AS29"/>
    <mergeCell ref="AT27:AT29"/>
    <mergeCell ref="AU27:AU29"/>
    <mergeCell ref="AV27:AV29"/>
    <mergeCell ref="G27:G29"/>
    <mergeCell ref="BS27:BS29"/>
    <mergeCell ref="A30:A31"/>
    <mergeCell ref="B30:B31"/>
    <mergeCell ref="BS30:BS31"/>
    <mergeCell ref="H27:H29"/>
    <mergeCell ref="I27:I29"/>
    <mergeCell ref="J27:J29"/>
    <mergeCell ref="K27:K29"/>
    <mergeCell ref="Z27:Z29"/>
    <mergeCell ref="Z30:Z31"/>
    <mergeCell ref="AA27:AA29"/>
    <mergeCell ref="AB27:AB29"/>
    <mergeCell ref="AC27:AC29"/>
    <mergeCell ref="AD27:AD29"/>
    <mergeCell ref="AE27:AE29"/>
    <mergeCell ref="AF27:AF29"/>
    <mergeCell ref="AG27:AG29"/>
    <mergeCell ref="AH27:AH29"/>
    <mergeCell ref="AI27:AI29"/>
    <mergeCell ref="AJ27:AJ29"/>
    <mergeCell ref="AK27:AK29"/>
    <mergeCell ref="AL27:AL29"/>
    <mergeCell ref="AM27:AM29"/>
    <mergeCell ref="BS11:BS19"/>
    <mergeCell ref="A20:A26"/>
    <mergeCell ref="B20:B24"/>
    <mergeCell ref="BS20:BS26"/>
    <mergeCell ref="B25:B26"/>
    <mergeCell ref="F27:F29"/>
    <mergeCell ref="L11:L19"/>
    <mergeCell ref="F11:F19"/>
    <mergeCell ref="H11:H19"/>
    <mergeCell ref="AI11:AI19"/>
    <mergeCell ref="AH11:AH19"/>
    <mergeCell ref="A11:A19"/>
    <mergeCell ref="B11:B19"/>
    <mergeCell ref="D11:D19"/>
    <mergeCell ref="E11:E19"/>
    <mergeCell ref="A27:A29"/>
    <mergeCell ref="B27:B29"/>
    <mergeCell ref="D27:D29"/>
    <mergeCell ref="E27:E29"/>
    <mergeCell ref="C11:C19"/>
    <mergeCell ref="AV11:AV19"/>
    <mergeCell ref="AW11:AW19"/>
    <mergeCell ref="AX11:AX19"/>
    <mergeCell ref="AY11:AY19"/>
    <mergeCell ref="B9:B10"/>
    <mergeCell ref="C9:C10"/>
    <mergeCell ref="AG9:AH9"/>
    <mergeCell ref="BJ9:BP9"/>
    <mergeCell ref="BS9:BS10"/>
    <mergeCell ref="L27:L29"/>
    <mergeCell ref="C27:C29"/>
    <mergeCell ref="AI9:AO9"/>
    <mergeCell ref="AR9:AX9"/>
    <mergeCell ref="G11:G19"/>
    <mergeCell ref="AJ11:AJ19"/>
    <mergeCell ref="I11:I19"/>
    <mergeCell ref="D9:L9"/>
    <mergeCell ref="J11:J19"/>
    <mergeCell ref="K11:K19"/>
    <mergeCell ref="Z20:Z26"/>
    <mergeCell ref="AA20:AA26"/>
    <mergeCell ref="AB20:AB26"/>
    <mergeCell ref="AI20:AI26"/>
    <mergeCell ref="AJ20:AJ26"/>
    <mergeCell ref="AK20:AK26"/>
    <mergeCell ref="AL20:AL26"/>
    <mergeCell ref="AU11:AU19"/>
    <mergeCell ref="AX20:AX26"/>
    <mergeCell ref="A2:BS2"/>
    <mergeCell ref="A3:BS3"/>
    <mergeCell ref="BA9:BG9"/>
    <mergeCell ref="N9:Y9"/>
    <mergeCell ref="A9:A10"/>
    <mergeCell ref="AD11:AD19"/>
    <mergeCell ref="AE11:AE19"/>
    <mergeCell ref="AF11:AF19"/>
    <mergeCell ref="AG11:AG19"/>
    <mergeCell ref="Z9:AF9"/>
    <mergeCell ref="AA11:AA19"/>
    <mergeCell ref="AB11:AB19"/>
    <mergeCell ref="AC11:AC19"/>
    <mergeCell ref="Z11:Z19"/>
    <mergeCell ref="AK11:AK19"/>
    <mergeCell ref="AL11:AL19"/>
    <mergeCell ref="AM11:AM19"/>
    <mergeCell ref="AN11:AN19"/>
    <mergeCell ref="AO11:AO19"/>
    <mergeCell ref="AP11:AP19"/>
    <mergeCell ref="AQ11:AQ19"/>
    <mergeCell ref="AR11:AR19"/>
    <mergeCell ref="AS11:AS19"/>
    <mergeCell ref="AT11:AT19"/>
    <mergeCell ref="AZ11:AZ19"/>
    <mergeCell ref="BA11:BA19"/>
    <mergeCell ref="BB11:BB19"/>
    <mergeCell ref="BN11:BN19"/>
    <mergeCell ref="BC11:BC19"/>
    <mergeCell ref="BD11:BD19"/>
    <mergeCell ref="BE11:BE19"/>
    <mergeCell ref="BF11:BF19"/>
    <mergeCell ref="BG11:BG19"/>
    <mergeCell ref="BH11:BH19"/>
    <mergeCell ref="BO11:BO19"/>
    <mergeCell ref="BP11:BP19"/>
    <mergeCell ref="BQ11:BQ19"/>
    <mergeCell ref="BR11:BR19"/>
    <mergeCell ref="BI11:BI19"/>
    <mergeCell ref="BJ11:BJ19"/>
    <mergeCell ref="BK11:BK19"/>
    <mergeCell ref="BL11:BL19"/>
    <mergeCell ref="BM11:BM19"/>
    <mergeCell ref="M9:M10"/>
    <mergeCell ref="E4:N4"/>
    <mergeCell ref="E5:N5"/>
    <mergeCell ref="E6:N6"/>
    <mergeCell ref="E7:BS7"/>
    <mergeCell ref="AP9:AQ9"/>
    <mergeCell ref="AY9:AZ9"/>
    <mergeCell ref="BH9:BI9"/>
    <mergeCell ref="BQ9:BR9"/>
    <mergeCell ref="AC20:AC26"/>
    <mergeCell ref="AD20:AD26"/>
    <mergeCell ref="AE20:AE26"/>
    <mergeCell ref="AF20:AF26"/>
    <mergeCell ref="AG20:AG26"/>
    <mergeCell ref="AH20:AH26"/>
    <mergeCell ref="BI20:BI26"/>
    <mergeCell ref="AM20:AM26"/>
    <mergeCell ref="BJ20:BJ26"/>
    <mergeCell ref="BB20:BB26"/>
    <mergeCell ref="BC20:BC26"/>
    <mergeCell ref="BD20:BD26"/>
    <mergeCell ref="BE20:BE26"/>
    <mergeCell ref="BH20:BH26"/>
    <mergeCell ref="AW20:AW26"/>
    <mergeCell ref="BF20:BF26"/>
    <mergeCell ref="BG20:BG26"/>
    <mergeCell ref="AZ20:AZ26"/>
    <mergeCell ref="BA20:BA26"/>
    <mergeCell ref="AT20:AT26"/>
    <mergeCell ref="AY20:AY26"/>
    <mergeCell ref="AU20:AU26"/>
    <mergeCell ref="AN20:AN26"/>
    <mergeCell ref="AO20:AO26"/>
    <mergeCell ref="AR20:AR26"/>
    <mergeCell ref="AS20:AS26"/>
    <mergeCell ref="AP20:AP26"/>
    <mergeCell ref="AQ20:AQ26"/>
    <mergeCell ref="AV20:AV26"/>
    <mergeCell ref="BR20:BR26"/>
    <mergeCell ref="BK20:BK26"/>
    <mergeCell ref="BM20:BM26"/>
    <mergeCell ref="BL20:BL26"/>
    <mergeCell ref="BN20:BN26"/>
    <mergeCell ref="BO20:BO26"/>
    <mergeCell ref="BP20:BP26"/>
    <mergeCell ref="BQ20:BQ26"/>
  </mergeCells>
  <pageMargins left="0.7" right="0.7" top="0.75" bottom="0.75" header="0.3" footer="0.3"/>
  <pageSetup paperSize="5" orientation="portrait" r:id="rId1"/>
  <ignoredErrors>
    <ignoredError sqref="R25:R29 R31"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BS47"/>
  <sheetViews>
    <sheetView topLeftCell="A9" zoomScale="90" zoomScaleNormal="90" workbookViewId="0">
      <pane xSplit="3" ySplit="2" topLeftCell="F19" activePane="bottomRight" state="frozen"/>
      <selection activeCell="A9" sqref="A9"/>
      <selection pane="topRight" activeCell="D9" sqref="D9"/>
      <selection pane="bottomLeft" activeCell="A11" sqref="A11"/>
      <selection pane="bottomRight" activeCell="O23" sqref="O23"/>
    </sheetView>
  </sheetViews>
  <sheetFormatPr baseColWidth="10" defaultColWidth="10.7109375" defaultRowHeight="15" x14ac:dyDescent="0.25"/>
  <cols>
    <col min="1" max="1" width="6.42578125" style="5" customWidth="1"/>
    <col min="2" max="2" width="19.42578125" style="27" customWidth="1"/>
    <col min="3" max="3" width="3.5703125" style="27" customWidth="1"/>
    <col min="4" max="4" width="24.28515625" style="28" customWidth="1"/>
    <col min="5" max="5" width="18" style="27" customWidth="1"/>
    <col min="6" max="6" width="7.7109375" style="14" customWidth="1"/>
    <col min="7" max="7" width="7.42578125" style="5" customWidth="1"/>
    <col min="8" max="8" width="6.5703125" style="5" customWidth="1"/>
    <col min="9" max="9" width="9.7109375" style="5" customWidth="1"/>
    <col min="10" max="10" width="9.28515625" style="5" customWidth="1"/>
    <col min="11" max="11" width="7.5703125" style="5" customWidth="1"/>
    <col min="12" max="12" width="7.42578125" style="5" customWidth="1"/>
    <col min="13" max="13" width="4.28515625" style="26" customWidth="1"/>
    <col min="14" max="14" width="41.7109375" style="27" customWidth="1"/>
    <col min="15" max="15" width="24.7109375" style="27" customWidth="1"/>
    <col min="16" max="16" width="3.7109375" style="27" customWidth="1"/>
    <col min="17" max="17" width="8.140625" style="5" customWidth="1"/>
    <col min="18" max="18" width="4.5703125" style="5" customWidth="1"/>
    <col min="19" max="19" width="4.42578125" style="6" customWidth="1"/>
    <col min="20" max="20" width="8.7109375" style="5" customWidth="1"/>
    <col min="21" max="21" width="9" style="5" customWidth="1"/>
    <col min="22" max="22" width="8" style="5" customWidth="1"/>
    <col min="23" max="23" width="9.42578125" style="5" customWidth="1"/>
    <col min="24" max="24" width="7.7109375" style="5" customWidth="1"/>
    <col min="25" max="25" width="9" style="5" customWidth="1"/>
    <col min="26" max="27" width="10" style="5" customWidth="1"/>
    <col min="28" max="28" width="6.42578125" style="5" customWidth="1"/>
    <col min="29" max="29" width="10" style="5" customWidth="1"/>
    <col min="30" max="31" width="8.42578125" style="5" customWidth="1"/>
    <col min="32" max="32" width="7.7109375" style="5" customWidth="1"/>
    <col min="33" max="34" width="7.7109375" style="26" customWidth="1"/>
    <col min="35" max="41" width="10.7109375" style="5" customWidth="1"/>
    <col min="42" max="43" width="10.7109375" style="26" customWidth="1"/>
    <col min="44" max="50" width="10.7109375" style="5" customWidth="1"/>
    <col min="51" max="52" width="10.7109375" style="26" customWidth="1"/>
    <col min="53" max="59" width="10.7109375" style="5" customWidth="1"/>
    <col min="60" max="61" width="10.7109375" style="26" customWidth="1"/>
    <col min="62" max="68" width="10.7109375" style="5" customWidth="1"/>
    <col min="69" max="70" width="10.7109375" style="26" customWidth="1"/>
    <col min="71" max="71" width="17.7109375" style="5" customWidth="1"/>
    <col min="72" max="16384" width="10.7109375" style="5"/>
  </cols>
  <sheetData>
    <row r="2" spans="1:71" ht="13.9"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1:71" ht="13.9" customHeight="1" x14ac:dyDescent="0.2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1:71" ht="15" customHeight="1" x14ac:dyDescent="0.2">
      <c r="A4" s="51"/>
      <c r="B4" s="25"/>
      <c r="C4" s="72"/>
      <c r="D4" s="69" t="s">
        <v>1398</v>
      </c>
      <c r="E4" s="267" t="s">
        <v>1327</v>
      </c>
      <c r="F4" s="267"/>
      <c r="G4" s="267"/>
      <c r="H4" s="267"/>
      <c r="I4" s="267"/>
      <c r="J4" s="267"/>
      <c r="K4" s="267"/>
      <c r="L4" s="267"/>
      <c r="M4" s="267"/>
      <c r="N4" s="267"/>
      <c r="O4" s="64"/>
      <c r="P4" s="64"/>
      <c r="Q4" s="64"/>
      <c r="R4" s="64"/>
      <c r="S4" s="64"/>
      <c r="T4" s="64"/>
      <c r="U4" s="64"/>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1:71" ht="19.5" customHeight="1" x14ac:dyDescent="0.2">
      <c r="A5" s="51"/>
      <c r="B5" s="25"/>
      <c r="C5" s="58"/>
      <c r="D5" s="35" t="s">
        <v>1</v>
      </c>
      <c r="E5" s="268" t="s">
        <v>17</v>
      </c>
      <c r="F5" s="268"/>
      <c r="G5" s="268"/>
      <c r="H5" s="268"/>
      <c r="I5" s="268"/>
      <c r="J5" s="268"/>
      <c r="K5" s="268"/>
      <c r="L5" s="268"/>
      <c r="M5" s="268"/>
      <c r="N5" s="268"/>
      <c r="O5" s="64"/>
      <c r="P5" s="64"/>
      <c r="Q5" s="64"/>
      <c r="R5" s="64"/>
      <c r="S5" s="64"/>
      <c r="T5" s="64"/>
      <c r="U5" s="64"/>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1:71" ht="19.5" customHeight="1" x14ac:dyDescent="0.2">
      <c r="A6" s="52"/>
      <c r="B6" s="25"/>
      <c r="C6" s="58"/>
      <c r="D6" s="35" t="s">
        <v>111</v>
      </c>
      <c r="E6" s="268" t="s">
        <v>1505</v>
      </c>
      <c r="F6" s="268"/>
      <c r="G6" s="268"/>
      <c r="H6" s="268"/>
      <c r="I6" s="268"/>
      <c r="J6" s="268"/>
      <c r="K6" s="268"/>
      <c r="L6" s="268"/>
      <c r="M6" s="268"/>
      <c r="N6" s="268"/>
      <c r="O6" s="64"/>
      <c r="P6" s="64"/>
      <c r="Q6" s="64"/>
      <c r="R6" s="64"/>
      <c r="S6" s="64"/>
      <c r="T6" s="64"/>
      <c r="U6" s="64"/>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row>
    <row r="7" spans="1:71" s="26" customFormat="1" ht="42.75" customHeight="1" x14ac:dyDescent="0.2">
      <c r="A7" s="52"/>
      <c r="B7" s="25"/>
      <c r="C7" s="74"/>
      <c r="D7" s="89" t="s">
        <v>513</v>
      </c>
      <c r="E7" s="326" t="s">
        <v>1446</v>
      </c>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row>
    <row r="9" spans="1:71" ht="15" customHeight="1" x14ac:dyDescent="0.25">
      <c r="A9" s="381" t="s">
        <v>224</v>
      </c>
      <c r="B9" s="381" t="s">
        <v>15</v>
      </c>
      <c r="C9" s="381" t="s">
        <v>454</v>
      </c>
      <c r="D9" s="262" t="s">
        <v>7</v>
      </c>
      <c r="E9" s="263"/>
      <c r="F9" s="263"/>
      <c r="G9" s="263"/>
      <c r="H9" s="263"/>
      <c r="I9" s="263"/>
      <c r="J9" s="263"/>
      <c r="K9" s="263"/>
      <c r="L9" s="263"/>
      <c r="M9" s="299" t="s">
        <v>1451</v>
      </c>
      <c r="N9" s="241" t="s">
        <v>8</v>
      </c>
      <c r="O9" s="241"/>
      <c r="P9" s="241"/>
      <c r="Q9" s="241"/>
      <c r="R9" s="241"/>
      <c r="S9" s="241"/>
      <c r="T9" s="241"/>
      <c r="U9" s="241"/>
      <c r="V9" s="241"/>
      <c r="W9" s="241"/>
      <c r="X9" s="241"/>
      <c r="Y9" s="241"/>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382" t="s">
        <v>5</v>
      </c>
    </row>
    <row r="10" spans="1:71" ht="96" customHeight="1" x14ac:dyDescent="0.25">
      <c r="A10" s="381"/>
      <c r="B10" s="381"/>
      <c r="C10" s="381"/>
      <c r="D10" s="145" t="s">
        <v>9</v>
      </c>
      <c r="E10" s="145" t="s">
        <v>10</v>
      </c>
      <c r="F10" s="30" t="s">
        <v>12</v>
      </c>
      <c r="G10" s="30" t="s">
        <v>13</v>
      </c>
      <c r="H10" s="30" t="s">
        <v>0</v>
      </c>
      <c r="I10" s="30" t="s">
        <v>463</v>
      </c>
      <c r="J10" s="30" t="s">
        <v>464</v>
      </c>
      <c r="K10" s="30" t="s">
        <v>14</v>
      </c>
      <c r="L10" s="30" t="s">
        <v>465</v>
      </c>
      <c r="M10" s="300"/>
      <c r="N10" s="145" t="s">
        <v>11</v>
      </c>
      <c r="O10" s="145" t="s">
        <v>10</v>
      </c>
      <c r="P10" s="30" t="s">
        <v>1760</v>
      </c>
      <c r="Q10" s="30" t="s">
        <v>0</v>
      </c>
      <c r="R10" s="30" t="s">
        <v>681</v>
      </c>
      <c r="S10" s="30"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382"/>
    </row>
    <row r="11" spans="1:71" ht="36" customHeight="1" x14ac:dyDescent="0.25">
      <c r="A11" s="419" t="s">
        <v>1716</v>
      </c>
      <c r="B11" s="287" t="s">
        <v>1164</v>
      </c>
      <c r="C11" s="335">
        <v>108</v>
      </c>
      <c r="D11" s="287" t="s">
        <v>1165</v>
      </c>
      <c r="E11" s="287" t="s">
        <v>242</v>
      </c>
      <c r="F11" s="243">
        <v>26</v>
      </c>
      <c r="G11" s="234">
        <v>98</v>
      </c>
      <c r="H11" s="243" t="s">
        <v>455</v>
      </c>
      <c r="I11" s="243">
        <v>36</v>
      </c>
      <c r="J11" s="243">
        <v>50</v>
      </c>
      <c r="K11" s="243">
        <v>70</v>
      </c>
      <c r="L11" s="243">
        <v>98</v>
      </c>
      <c r="M11" s="145">
        <v>314</v>
      </c>
      <c r="N11" s="156" t="s">
        <v>592</v>
      </c>
      <c r="O11" s="156" t="s">
        <v>593</v>
      </c>
      <c r="P11" s="209" t="s">
        <v>1751</v>
      </c>
      <c r="Q11" s="47" t="s">
        <v>456</v>
      </c>
      <c r="R11" s="47">
        <v>11</v>
      </c>
      <c r="S11" s="193">
        <v>0.05</v>
      </c>
      <c r="T11" s="47">
        <v>1</v>
      </c>
      <c r="U11" s="47">
        <v>1</v>
      </c>
      <c r="V11" s="158">
        <v>1</v>
      </c>
      <c r="W11" s="158">
        <v>1</v>
      </c>
      <c r="X11" s="158">
        <v>1</v>
      </c>
      <c r="Y11" s="158">
        <v>1</v>
      </c>
      <c r="Z11" s="415">
        <v>6746447</v>
      </c>
      <c r="AA11" s="415">
        <v>6746447</v>
      </c>
      <c r="AB11" s="415"/>
      <c r="AC11" s="415"/>
      <c r="AD11" s="415"/>
      <c r="AE11" s="415"/>
      <c r="AF11" s="415"/>
      <c r="AG11" s="318"/>
      <c r="AH11" s="318"/>
      <c r="AI11" s="415">
        <v>1552137</v>
      </c>
      <c r="AJ11" s="415">
        <v>1552137</v>
      </c>
      <c r="AK11" s="415"/>
      <c r="AL11" s="415"/>
      <c r="AM11" s="415"/>
      <c r="AN11" s="415"/>
      <c r="AO11" s="415"/>
      <c r="AP11" s="318"/>
      <c r="AQ11" s="318"/>
      <c r="AR11" s="415">
        <v>1626119</v>
      </c>
      <c r="AS11" s="415">
        <v>1626119</v>
      </c>
      <c r="AT11" s="415"/>
      <c r="AU11" s="415"/>
      <c r="AV11" s="415"/>
      <c r="AW11" s="415"/>
      <c r="AX11" s="415"/>
      <c r="AY11" s="318"/>
      <c r="AZ11" s="318"/>
      <c r="BA11" s="415">
        <v>1708641</v>
      </c>
      <c r="BB11" s="415">
        <v>1708641</v>
      </c>
      <c r="BC11" s="415"/>
      <c r="BD11" s="415"/>
      <c r="BE11" s="415"/>
      <c r="BF11" s="415"/>
      <c r="BG11" s="415"/>
      <c r="BH11" s="318"/>
      <c r="BI11" s="318"/>
      <c r="BJ11" s="415">
        <v>1859550</v>
      </c>
      <c r="BK11" s="415">
        <v>1859550</v>
      </c>
      <c r="BL11" s="415"/>
      <c r="BM11" s="415"/>
      <c r="BN11" s="415"/>
      <c r="BO11" s="415"/>
      <c r="BP11" s="415"/>
      <c r="BQ11" s="318"/>
      <c r="BR11" s="318"/>
      <c r="BS11" s="339" t="s">
        <v>427</v>
      </c>
    </row>
    <row r="12" spans="1:71" ht="48" x14ac:dyDescent="0.25">
      <c r="A12" s="420"/>
      <c r="B12" s="310"/>
      <c r="C12" s="337"/>
      <c r="D12" s="310"/>
      <c r="E12" s="310"/>
      <c r="F12" s="244"/>
      <c r="G12" s="235"/>
      <c r="H12" s="244"/>
      <c r="I12" s="244"/>
      <c r="J12" s="244"/>
      <c r="K12" s="244"/>
      <c r="L12" s="244"/>
      <c r="M12" s="145">
        <v>315</v>
      </c>
      <c r="N12" s="149" t="s">
        <v>594</v>
      </c>
      <c r="O12" s="149" t="s">
        <v>595</v>
      </c>
      <c r="P12" s="189" t="s">
        <v>1751</v>
      </c>
      <c r="Q12" s="157" t="s">
        <v>455</v>
      </c>
      <c r="R12" s="157">
        <v>11</v>
      </c>
      <c r="S12" s="194">
        <v>0.35</v>
      </c>
      <c r="T12" s="157">
        <v>3</v>
      </c>
      <c r="U12" s="157" t="s">
        <v>647</v>
      </c>
      <c r="V12" s="158" t="s">
        <v>648</v>
      </c>
      <c r="W12" s="158" t="s">
        <v>734</v>
      </c>
      <c r="X12" s="158" t="s">
        <v>980</v>
      </c>
      <c r="Y12" s="158" t="s">
        <v>649</v>
      </c>
      <c r="Z12" s="416"/>
      <c r="AA12" s="416"/>
      <c r="AB12" s="416"/>
      <c r="AC12" s="416"/>
      <c r="AD12" s="416"/>
      <c r="AE12" s="416"/>
      <c r="AF12" s="416"/>
      <c r="AG12" s="319"/>
      <c r="AH12" s="319"/>
      <c r="AI12" s="416"/>
      <c r="AJ12" s="416"/>
      <c r="AK12" s="416"/>
      <c r="AL12" s="416"/>
      <c r="AM12" s="416"/>
      <c r="AN12" s="416"/>
      <c r="AO12" s="416"/>
      <c r="AP12" s="319"/>
      <c r="AQ12" s="319"/>
      <c r="AR12" s="416"/>
      <c r="AS12" s="416"/>
      <c r="AT12" s="416"/>
      <c r="AU12" s="416"/>
      <c r="AV12" s="416"/>
      <c r="AW12" s="416"/>
      <c r="AX12" s="416"/>
      <c r="AY12" s="319"/>
      <c r="AZ12" s="319"/>
      <c r="BA12" s="416"/>
      <c r="BB12" s="416"/>
      <c r="BC12" s="416"/>
      <c r="BD12" s="416"/>
      <c r="BE12" s="416"/>
      <c r="BF12" s="416"/>
      <c r="BG12" s="416"/>
      <c r="BH12" s="319"/>
      <c r="BI12" s="319"/>
      <c r="BJ12" s="416"/>
      <c r="BK12" s="416"/>
      <c r="BL12" s="416"/>
      <c r="BM12" s="416"/>
      <c r="BN12" s="416"/>
      <c r="BO12" s="416"/>
      <c r="BP12" s="416"/>
      <c r="BQ12" s="319"/>
      <c r="BR12" s="319"/>
      <c r="BS12" s="340"/>
    </row>
    <row r="13" spans="1:71" ht="48" x14ac:dyDescent="0.25">
      <c r="A13" s="420"/>
      <c r="B13" s="310"/>
      <c r="C13" s="337"/>
      <c r="D13" s="310"/>
      <c r="E13" s="310"/>
      <c r="F13" s="244"/>
      <c r="G13" s="235"/>
      <c r="H13" s="244"/>
      <c r="I13" s="244"/>
      <c r="J13" s="244"/>
      <c r="K13" s="244"/>
      <c r="L13" s="244"/>
      <c r="M13" s="145">
        <v>316</v>
      </c>
      <c r="N13" s="147" t="s">
        <v>1166</v>
      </c>
      <c r="O13" s="147" t="s">
        <v>1167</v>
      </c>
      <c r="P13" s="189" t="s">
        <v>1751</v>
      </c>
      <c r="Q13" s="143" t="s">
        <v>455</v>
      </c>
      <c r="R13" s="143">
        <v>11</v>
      </c>
      <c r="S13" s="195">
        <v>0.15</v>
      </c>
      <c r="T13" s="143">
        <v>26</v>
      </c>
      <c r="U13" s="143" t="s">
        <v>650</v>
      </c>
      <c r="V13" s="158" t="s">
        <v>1168</v>
      </c>
      <c r="W13" s="158" t="s">
        <v>1169</v>
      </c>
      <c r="X13" s="158" t="s">
        <v>1170</v>
      </c>
      <c r="Y13" s="158" t="s">
        <v>1188</v>
      </c>
      <c r="Z13" s="416"/>
      <c r="AA13" s="416"/>
      <c r="AB13" s="416"/>
      <c r="AC13" s="416"/>
      <c r="AD13" s="416"/>
      <c r="AE13" s="416"/>
      <c r="AF13" s="416"/>
      <c r="AG13" s="319"/>
      <c r="AH13" s="319"/>
      <c r="AI13" s="416"/>
      <c r="AJ13" s="416"/>
      <c r="AK13" s="416"/>
      <c r="AL13" s="416"/>
      <c r="AM13" s="416"/>
      <c r="AN13" s="416"/>
      <c r="AO13" s="416"/>
      <c r="AP13" s="319"/>
      <c r="AQ13" s="319"/>
      <c r="AR13" s="416"/>
      <c r="AS13" s="416"/>
      <c r="AT13" s="416"/>
      <c r="AU13" s="416"/>
      <c r="AV13" s="416"/>
      <c r="AW13" s="416"/>
      <c r="AX13" s="416"/>
      <c r="AY13" s="319"/>
      <c r="AZ13" s="319"/>
      <c r="BA13" s="416"/>
      <c r="BB13" s="416"/>
      <c r="BC13" s="416"/>
      <c r="BD13" s="416"/>
      <c r="BE13" s="416"/>
      <c r="BF13" s="416"/>
      <c r="BG13" s="416"/>
      <c r="BH13" s="319"/>
      <c r="BI13" s="319"/>
      <c r="BJ13" s="416"/>
      <c r="BK13" s="416"/>
      <c r="BL13" s="416"/>
      <c r="BM13" s="416"/>
      <c r="BN13" s="416"/>
      <c r="BO13" s="416"/>
      <c r="BP13" s="416"/>
      <c r="BQ13" s="319"/>
      <c r="BR13" s="319"/>
      <c r="BS13" s="340"/>
    </row>
    <row r="14" spans="1:71" ht="36" x14ac:dyDescent="0.25">
      <c r="A14" s="420"/>
      <c r="B14" s="310"/>
      <c r="C14" s="337"/>
      <c r="D14" s="310"/>
      <c r="E14" s="310"/>
      <c r="F14" s="244"/>
      <c r="G14" s="235"/>
      <c r="H14" s="244"/>
      <c r="I14" s="244"/>
      <c r="J14" s="244"/>
      <c r="K14" s="244"/>
      <c r="L14" s="244"/>
      <c r="M14" s="145">
        <v>317</v>
      </c>
      <c r="N14" s="137" t="s">
        <v>596</v>
      </c>
      <c r="O14" s="137" t="s">
        <v>597</v>
      </c>
      <c r="P14" s="189" t="s">
        <v>1751</v>
      </c>
      <c r="Q14" s="158" t="s">
        <v>455</v>
      </c>
      <c r="R14" s="158">
        <v>11</v>
      </c>
      <c r="S14" s="192">
        <v>0.25</v>
      </c>
      <c r="T14" s="157">
        <v>0</v>
      </c>
      <c r="U14" s="143">
        <v>60</v>
      </c>
      <c r="V14" s="143">
        <v>10</v>
      </c>
      <c r="W14" s="143" t="s">
        <v>1149</v>
      </c>
      <c r="X14" s="143" t="s">
        <v>1150</v>
      </c>
      <c r="Y14" s="143" t="s">
        <v>1151</v>
      </c>
      <c r="Z14" s="416"/>
      <c r="AA14" s="416"/>
      <c r="AB14" s="416"/>
      <c r="AC14" s="416"/>
      <c r="AD14" s="416"/>
      <c r="AE14" s="416"/>
      <c r="AF14" s="416"/>
      <c r="AG14" s="319"/>
      <c r="AH14" s="319"/>
      <c r="AI14" s="416"/>
      <c r="AJ14" s="416"/>
      <c r="AK14" s="416"/>
      <c r="AL14" s="416"/>
      <c r="AM14" s="416"/>
      <c r="AN14" s="416"/>
      <c r="AO14" s="416"/>
      <c r="AP14" s="319"/>
      <c r="AQ14" s="319"/>
      <c r="AR14" s="416"/>
      <c r="AS14" s="416"/>
      <c r="AT14" s="416"/>
      <c r="AU14" s="416"/>
      <c r="AV14" s="416"/>
      <c r="AW14" s="416"/>
      <c r="AX14" s="416"/>
      <c r="AY14" s="319"/>
      <c r="AZ14" s="319"/>
      <c r="BA14" s="416"/>
      <c r="BB14" s="416"/>
      <c r="BC14" s="416"/>
      <c r="BD14" s="416"/>
      <c r="BE14" s="416"/>
      <c r="BF14" s="416"/>
      <c r="BG14" s="416"/>
      <c r="BH14" s="319"/>
      <c r="BI14" s="319"/>
      <c r="BJ14" s="416"/>
      <c r="BK14" s="416"/>
      <c r="BL14" s="416"/>
      <c r="BM14" s="416"/>
      <c r="BN14" s="416"/>
      <c r="BO14" s="416"/>
      <c r="BP14" s="416"/>
      <c r="BQ14" s="319"/>
      <c r="BR14" s="319"/>
      <c r="BS14" s="340"/>
    </row>
    <row r="15" spans="1:71" ht="36" x14ac:dyDescent="0.25">
      <c r="A15" s="420"/>
      <c r="B15" s="310"/>
      <c r="C15" s="337"/>
      <c r="D15" s="310"/>
      <c r="E15" s="310"/>
      <c r="F15" s="244"/>
      <c r="G15" s="235"/>
      <c r="H15" s="244"/>
      <c r="I15" s="244"/>
      <c r="J15" s="244"/>
      <c r="K15" s="244"/>
      <c r="L15" s="244"/>
      <c r="M15" s="145">
        <v>318</v>
      </c>
      <c r="N15" s="148" t="s">
        <v>598</v>
      </c>
      <c r="O15" s="148" t="s">
        <v>599</v>
      </c>
      <c r="P15" s="189" t="s">
        <v>1751</v>
      </c>
      <c r="Q15" s="144" t="s">
        <v>455</v>
      </c>
      <c r="R15" s="144">
        <v>11</v>
      </c>
      <c r="S15" s="196">
        <v>0.05</v>
      </c>
      <c r="T15" s="144">
        <v>0</v>
      </c>
      <c r="U15" s="143">
        <v>32</v>
      </c>
      <c r="V15" s="143">
        <v>5</v>
      </c>
      <c r="W15" s="158" t="s">
        <v>651</v>
      </c>
      <c r="X15" s="158" t="s">
        <v>652</v>
      </c>
      <c r="Y15" s="158" t="s">
        <v>981</v>
      </c>
      <c r="Z15" s="416"/>
      <c r="AA15" s="416"/>
      <c r="AB15" s="416"/>
      <c r="AC15" s="416"/>
      <c r="AD15" s="416"/>
      <c r="AE15" s="416"/>
      <c r="AF15" s="416"/>
      <c r="AG15" s="319"/>
      <c r="AH15" s="319"/>
      <c r="AI15" s="416"/>
      <c r="AJ15" s="416"/>
      <c r="AK15" s="416"/>
      <c r="AL15" s="416"/>
      <c r="AM15" s="416"/>
      <c r="AN15" s="416"/>
      <c r="AO15" s="416"/>
      <c r="AP15" s="319"/>
      <c r="AQ15" s="319"/>
      <c r="AR15" s="416"/>
      <c r="AS15" s="416"/>
      <c r="AT15" s="416"/>
      <c r="AU15" s="416"/>
      <c r="AV15" s="416"/>
      <c r="AW15" s="416"/>
      <c r="AX15" s="416"/>
      <c r="AY15" s="319"/>
      <c r="AZ15" s="319"/>
      <c r="BA15" s="416"/>
      <c r="BB15" s="416"/>
      <c r="BC15" s="416"/>
      <c r="BD15" s="416"/>
      <c r="BE15" s="416"/>
      <c r="BF15" s="416"/>
      <c r="BG15" s="416"/>
      <c r="BH15" s="319"/>
      <c r="BI15" s="319"/>
      <c r="BJ15" s="416"/>
      <c r="BK15" s="416"/>
      <c r="BL15" s="416"/>
      <c r="BM15" s="416"/>
      <c r="BN15" s="416"/>
      <c r="BO15" s="416"/>
      <c r="BP15" s="416"/>
      <c r="BQ15" s="319"/>
      <c r="BR15" s="319"/>
      <c r="BS15" s="340"/>
    </row>
    <row r="16" spans="1:71" s="26" customFormat="1" ht="36" x14ac:dyDescent="0.25">
      <c r="A16" s="420"/>
      <c r="B16" s="310"/>
      <c r="C16" s="337"/>
      <c r="D16" s="310"/>
      <c r="E16" s="310"/>
      <c r="F16" s="244"/>
      <c r="G16" s="235"/>
      <c r="H16" s="244"/>
      <c r="I16" s="244"/>
      <c r="J16" s="244"/>
      <c r="K16" s="244"/>
      <c r="L16" s="244"/>
      <c r="M16" s="145">
        <v>319</v>
      </c>
      <c r="N16" s="146" t="s">
        <v>1583</v>
      </c>
      <c r="O16" s="146" t="s">
        <v>1584</v>
      </c>
      <c r="P16" s="189" t="s">
        <v>1751</v>
      </c>
      <c r="Q16" s="155" t="s">
        <v>455</v>
      </c>
      <c r="R16" s="155"/>
      <c r="S16" s="197">
        <v>0.15</v>
      </c>
      <c r="T16" s="179">
        <v>0.1</v>
      </c>
      <c r="U16" s="180">
        <v>0.9</v>
      </c>
      <c r="V16" s="154">
        <v>20</v>
      </c>
      <c r="W16" s="47">
        <v>40</v>
      </c>
      <c r="X16" s="47">
        <v>60</v>
      </c>
      <c r="Y16" s="47">
        <v>90</v>
      </c>
      <c r="Z16" s="416"/>
      <c r="AA16" s="416"/>
      <c r="AB16" s="416"/>
      <c r="AC16" s="416"/>
      <c r="AD16" s="416"/>
      <c r="AE16" s="416"/>
      <c r="AF16" s="416"/>
      <c r="AG16" s="319"/>
      <c r="AH16" s="319"/>
      <c r="AI16" s="416"/>
      <c r="AJ16" s="416"/>
      <c r="AK16" s="416"/>
      <c r="AL16" s="416"/>
      <c r="AM16" s="416"/>
      <c r="AN16" s="416"/>
      <c r="AO16" s="416"/>
      <c r="AP16" s="319"/>
      <c r="AQ16" s="319"/>
      <c r="AR16" s="416"/>
      <c r="AS16" s="416"/>
      <c r="AT16" s="416"/>
      <c r="AU16" s="416"/>
      <c r="AV16" s="416"/>
      <c r="AW16" s="416"/>
      <c r="AX16" s="416"/>
      <c r="AY16" s="319"/>
      <c r="AZ16" s="319"/>
      <c r="BA16" s="416"/>
      <c r="BB16" s="416"/>
      <c r="BC16" s="416"/>
      <c r="BD16" s="416"/>
      <c r="BE16" s="416"/>
      <c r="BF16" s="416"/>
      <c r="BG16" s="416"/>
      <c r="BH16" s="319"/>
      <c r="BI16" s="319"/>
      <c r="BJ16" s="416"/>
      <c r="BK16" s="416"/>
      <c r="BL16" s="416"/>
      <c r="BM16" s="416"/>
      <c r="BN16" s="416"/>
      <c r="BO16" s="416"/>
      <c r="BP16" s="416"/>
      <c r="BQ16" s="319"/>
      <c r="BR16" s="319"/>
      <c r="BS16" s="340"/>
    </row>
    <row r="17" spans="1:71" ht="36" customHeight="1" x14ac:dyDescent="0.25">
      <c r="A17" s="421"/>
      <c r="B17" s="288"/>
      <c r="C17" s="336"/>
      <c r="D17" s="288"/>
      <c r="E17" s="288"/>
      <c r="F17" s="245"/>
      <c r="G17" s="236"/>
      <c r="H17" s="245"/>
      <c r="I17" s="245"/>
      <c r="J17" s="245"/>
      <c r="K17" s="245"/>
      <c r="L17" s="245"/>
      <c r="M17" s="145">
        <v>320</v>
      </c>
      <c r="N17" s="148" t="s">
        <v>1163</v>
      </c>
      <c r="O17" s="148" t="s">
        <v>1152</v>
      </c>
      <c r="P17" s="189" t="s">
        <v>1751</v>
      </c>
      <c r="Q17" s="155" t="s">
        <v>455</v>
      </c>
      <c r="R17" s="144">
        <v>11</v>
      </c>
      <c r="S17" s="196">
        <v>0.05</v>
      </c>
      <c r="T17" s="144">
        <v>0</v>
      </c>
      <c r="U17" s="158">
        <v>4</v>
      </c>
      <c r="V17" s="158">
        <v>1</v>
      </c>
      <c r="W17" s="158" t="s">
        <v>691</v>
      </c>
      <c r="X17" s="158" t="s">
        <v>575</v>
      </c>
      <c r="Y17" s="158" t="s">
        <v>572</v>
      </c>
      <c r="Z17" s="417"/>
      <c r="AA17" s="417"/>
      <c r="AB17" s="417"/>
      <c r="AC17" s="417"/>
      <c r="AD17" s="417"/>
      <c r="AE17" s="417"/>
      <c r="AF17" s="417"/>
      <c r="AG17" s="366"/>
      <c r="AH17" s="366"/>
      <c r="AI17" s="417"/>
      <c r="AJ17" s="417"/>
      <c r="AK17" s="417"/>
      <c r="AL17" s="417"/>
      <c r="AM17" s="417"/>
      <c r="AN17" s="417"/>
      <c r="AO17" s="417"/>
      <c r="AP17" s="366"/>
      <c r="AQ17" s="366"/>
      <c r="AR17" s="417"/>
      <c r="AS17" s="417"/>
      <c r="AT17" s="417"/>
      <c r="AU17" s="417"/>
      <c r="AV17" s="417"/>
      <c r="AW17" s="417"/>
      <c r="AX17" s="417"/>
      <c r="AY17" s="366"/>
      <c r="AZ17" s="366"/>
      <c r="BA17" s="417"/>
      <c r="BB17" s="417"/>
      <c r="BC17" s="417"/>
      <c r="BD17" s="417"/>
      <c r="BE17" s="417"/>
      <c r="BF17" s="417"/>
      <c r="BG17" s="417"/>
      <c r="BH17" s="366"/>
      <c r="BI17" s="366"/>
      <c r="BJ17" s="417"/>
      <c r="BK17" s="417"/>
      <c r="BL17" s="417"/>
      <c r="BM17" s="417"/>
      <c r="BN17" s="417"/>
      <c r="BO17" s="417"/>
      <c r="BP17" s="417"/>
      <c r="BQ17" s="366"/>
      <c r="BR17" s="366"/>
      <c r="BS17" s="340"/>
    </row>
    <row r="18" spans="1:71" ht="36" customHeight="1" x14ac:dyDescent="0.25">
      <c r="A18" s="422" t="s">
        <v>1171</v>
      </c>
      <c r="B18" s="359" t="s">
        <v>1172</v>
      </c>
      <c r="C18" s="335">
        <v>109</v>
      </c>
      <c r="D18" s="359" t="s">
        <v>600</v>
      </c>
      <c r="E18" s="287" t="s">
        <v>601</v>
      </c>
      <c r="F18" s="243">
        <v>30</v>
      </c>
      <c r="G18" s="243">
        <v>90</v>
      </c>
      <c r="H18" s="243" t="s">
        <v>455</v>
      </c>
      <c r="I18" s="243">
        <v>35</v>
      </c>
      <c r="J18" s="243">
        <v>55</v>
      </c>
      <c r="K18" s="243">
        <v>75</v>
      </c>
      <c r="L18" s="243">
        <v>90</v>
      </c>
      <c r="M18" s="145">
        <v>321</v>
      </c>
      <c r="N18" s="149" t="s">
        <v>1732</v>
      </c>
      <c r="O18" s="137" t="s">
        <v>602</v>
      </c>
      <c r="P18" s="189" t="s">
        <v>1751</v>
      </c>
      <c r="Q18" s="158" t="s">
        <v>455</v>
      </c>
      <c r="R18" s="158">
        <v>11</v>
      </c>
      <c r="S18" s="192">
        <v>0.35</v>
      </c>
      <c r="T18" s="157">
        <v>100</v>
      </c>
      <c r="U18" s="157" t="s">
        <v>653</v>
      </c>
      <c r="V18" s="158" t="s">
        <v>654</v>
      </c>
      <c r="W18" s="158" t="s">
        <v>655</v>
      </c>
      <c r="X18" s="158" t="s">
        <v>656</v>
      </c>
      <c r="Y18" s="158" t="s">
        <v>657</v>
      </c>
      <c r="Z18" s="415">
        <v>3204562</v>
      </c>
      <c r="AA18" s="415">
        <v>3204562</v>
      </c>
      <c r="AB18" s="415"/>
      <c r="AC18" s="415"/>
      <c r="AD18" s="415"/>
      <c r="AE18" s="415"/>
      <c r="AF18" s="415"/>
      <c r="AG18" s="318"/>
      <c r="AH18" s="318"/>
      <c r="AI18" s="415">
        <v>737265</v>
      </c>
      <c r="AJ18" s="415">
        <v>737265</v>
      </c>
      <c r="AK18" s="415"/>
      <c r="AL18" s="415"/>
      <c r="AM18" s="415"/>
      <c r="AN18" s="415"/>
      <c r="AO18" s="415"/>
      <c r="AP18" s="318"/>
      <c r="AQ18" s="318"/>
      <c r="AR18" s="415">
        <v>772406</v>
      </c>
      <c r="AS18" s="415">
        <v>772406</v>
      </c>
      <c r="AT18" s="415"/>
      <c r="AU18" s="415"/>
      <c r="AV18" s="415"/>
      <c r="AW18" s="415"/>
      <c r="AX18" s="415"/>
      <c r="AY18" s="318"/>
      <c r="AZ18" s="318"/>
      <c r="BA18" s="415">
        <v>812605</v>
      </c>
      <c r="BB18" s="415">
        <v>812605</v>
      </c>
      <c r="BC18" s="415"/>
      <c r="BD18" s="415"/>
      <c r="BE18" s="415"/>
      <c r="BF18" s="415"/>
      <c r="BG18" s="415"/>
      <c r="BH18" s="318"/>
      <c r="BI18" s="318"/>
      <c r="BJ18" s="415">
        <v>883286</v>
      </c>
      <c r="BK18" s="415">
        <v>883286</v>
      </c>
      <c r="BL18" s="415"/>
      <c r="BM18" s="415"/>
      <c r="BN18" s="415"/>
      <c r="BO18" s="415"/>
      <c r="BP18" s="415"/>
      <c r="BQ18" s="318"/>
      <c r="BR18" s="318"/>
      <c r="BS18" s="340"/>
    </row>
    <row r="19" spans="1:71" s="26" customFormat="1" ht="63" customHeight="1" x14ac:dyDescent="0.25">
      <c r="A19" s="422"/>
      <c r="B19" s="367"/>
      <c r="C19" s="337"/>
      <c r="D19" s="367"/>
      <c r="E19" s="310"/>
      <c r="F19" s="244"/>
      <c r="G19" s="244"/>
      <c r="H19" s="244"/>
      <c r="I19" s="244"/>
      <c r="J19" s="244"/>
      <c r="K19" s="244"/>
      <c r="L19" s="244"/>
      <c r="M19" s="145">
        <v>322</v>
      </c>
      <c r="N19" s="146" t="s">
        <v>1585</v>
      </c>
      <c r="O19" s="146" t="s">
        <v>1586</v>
      </c>
      <c r="P19" s="189" t="s">
        <v>1751</v>
      </c>
      <c r="Q19" s="155" t="s">
        <v>455</v>
      </c>
      <c r="R19" s="155">
        <v>11</v>
      </c>
      <c r="S19" s="197">
        <v>0.15</v>
      </c>
      <c r="T19" s="155">
        <v>25</v>
      </c>
      <c r="U19" s="154" t="s">
        <v>1587</v>
      </c>
      <c r="V19" s="154" t="s">
        <v>1588</v>
      </c>
      <c r="W19" s="47" t="s">
        <v>1589</v>
      </c>
      <c r="X19" s="47" t="s">
        <v>1590</v>
      </c>
      <c r="Y19" s="47" t="s">
        <v>1591</v>
      </c>
      <c r="Z19" s="416"/>
      <c r="AA19" s="416"/>
      <c r="AB19" s="416"/>
      <c r="AC19" s="416"/>
      <c r="AD19" s="416"/>
      <c r="AE19" s="416"/>
      <c r="AF19" s="416"/>
      <c r="AG19" s="319"/>
      <c r="AH19" s="319"/>
      <c r="AI19" s="416"/>
      <c r="AJ19" s="416"/>
      <c r="AK19" s="416"/>
      <c r="AL19" s="416"/>
      <c r="AM19" s="416"/>
      <c r="AN19" s="416"/>
      <c r="AO19" s="416"/>
      <c r="AP19" s="319"/>
      <c r="AQ19" s="319"/>
      <c r="AR19" s="416"/>
      <c r="AS19" s="416"/>
      <c r="AT19" s="416"/>
      <c r="AU19" s="416"/>
      <c r="AV19" s="416"/>
      <c r="AW19" s="416"/>
      <c r="AX19" s="416"/>
      <c r="AY19" s="319"/>
      <c r="AZ19" s="319"/>
      <c r="BA19" s="416"/>
      <c r="BB19" s="416"/>
      <c r="BC19" s="416"/>
      <c r="BD19" s="416"/>
      <c r="BE19" s="416"/>
      <c r="BF19" s="416"/>
      <c r="BG19" s="416"/>
      <c r="BH19" s="319"/>
      <c r="BI19" s="319"/>
      <c r="BJ19" s="416"/>
      <c r="BK19" s="416"/>
      <c r="BL19" s="416"/>
      <c r="BM19" s="416"/>
      <c r="BN19" s="416"/>
      <c r="BO19" s="416"/>
      <c r="BP19" s="416"/>
      <c r="BQ19" s="319"/>
      <c r="BR19" s="319"/>
      <c r="BS19" s="340"/>
    </row>
    <row r="20" spans="1:71" ht="51.75" customHeight="1" x14ac:dyDescent="0.25">
      <c r="A20" s="422"/>
      <c r="B20" s="360"/>
      <c r="C20" s="336"/>
      <c r="D20" s="360"/>
      <c r="E20" s="288"/>
      <c r="F20" s="245"/>
      <c r="G20" s="245"/>
      <c r="H20" s="245"/>
      <c r="I20" s="245"/>
      <c r="J20" s="245"/>
      <c r="K20" s="245"/>
      <c r="L20" s="245"/>
      <c r="M20" s="145">
        <v>323</v>
      </c>
      <c r="N20" s="149" t="s">
        <v>1767</v>
      </c>
      <c r="O20" s="137" t="s">
        <v>603</v>
      </c>
      <c r="P20" s="189" t="s">
        <v>1751</v>
      </c>
      <c r="Q20" s="158" t="s">
        <v>455</v>
      </c>
      <c r="R20" s="158">
        <v>11</v>
      </c>
      <c r="S20" s="192">
        <v>0.25</v>
      </c>
      <c r="T20" s="157">
        <v>282</v>
      </c>
      <c r="U20" s="157" t="s">
        <v>658</v>
      </c>
      <c r="V20" s="158" t="s">
        <v>659</v>
      </c>
      <c r="W20" s="158" t="s">
        <v>660</v>
      </c>
      <c r="X20" s="158" t="s">
        <v>661</v>
      </c>
      <c r="Y20" s="158" t="s">
        <v>662</v>
      </c>
      <c r="Z20" s="416"/>
      <c r="AA20" s="416"/>
      <c r="AB20" s="416"/>
      <c r="AC20" s="416"/>
      <c r="AD20" s="416"/>
      <c r="AE20" s="416"/>
      <c r="AF20" s="416"/>
      <c r="AG20" s="319"/>
      <c r="AH20" s="319"/>
      <c r="AI20" s="416"/>
      <c r="AJ20" s="416"/>
      <c r="AK20" s="416"/>
      <c r="AL20" s="416"/>
      <c r="AM20" s="416"/>
      <c r="AN20" s="416"/>
      <c r="AO20" s="416"/>
      <c r="AP20" s="319"/>
      <c r="AQ20" s="319"/>
      <c r="AR20" s="416"/>
      <c r="AS20" s="416"/>
      <c r="AT20" s="416"/>
      <c r="AU20" s="416"/>
      <c r="AV20" s="416"/>
      <c r="AW20" s="416"/>
      <c r="AX20" s="416"/>
      <c r="AY20" s="319"/>
      <c r="AZ20" s="319"/>
      <c r="BA20" s="416"/>
      <c r="BB20" s="416"/>
      <c r="BC20" s="416"/>
      <c r="BD20" s="416"/>
      <c r="BE20" s="416"/>
      <c r="BF20" s="416"/>
      <c r="BG20" s="416"/>
      <c r="BH20" s="319"/>
      <c r="BI20" s="319"/>
      <c r="BJ20" s="416"/>
      <c r="BK20" s="416"/>
      <c r="BL20" s="416"/>
      <c r="BM20" s="416"/>
      <c r="BN20" s="416"/>
      <c r="BO20" s="416"/>
      <c r="BP20" s="416"/>
      <c r="BQ20" s="319"/>
      <c r="BR20" s="319"/>
      <c r="BS20" s="340"/>
    </row>
    <row r="21" spans="1:71" ht="37.5" customHeight="1" x14ac:dyDescent="0.25">
      <c r="A21" s="422"/>
      <c r="B21" s="287" t="s">
        <v>1173</v>
      </c>
      <c r="C21" s="227">
        <v>110</v>
      </c>
      <c r="D21" s="359" t="s">
        <v>604</v>
      </c>
      <c r="E21" s="137" t="s">
        <v>1153</v>
      </c>
      <c r="F21" s="134">
        <v>38500</v>
      </c>
      <c r="G21" s="134" t="s">
        <v>630</v>
      </c>
      <c r="H21" s="134" t="s">
        <v>455</v>
      </c>
      <c r="I21" s="134" t="s">
        <v>634</v>
      </c>
      <c r="J21" s="134" t="s">
        <v>631</v>
      </c>
      <c r="K21" s="134" t="s">
        <v>632</v>
      </c>
      <c r="L21" s="134" t="s">
        <v>633</v>
      </c>
      <c r="M21" s="145">
        <v>324</v>
      </c>
      <c r="N21" s="156" t="s">
        <v>417</v>
      </c>
      <c r="O21" s="149" t="s">
        <v>1131</v>
      </c>
      <c r="P21" s="189" t="s">
        <v>1751</v>
      </c>
      <c r="Q21" s="157" t="s">
        <v>455</v>
      </c>
      <c r="R21" s="157" t="s">
        <v>491</v>
      </c>
      <c r="S21" s="194">
        <v>0.05</v>
      </c>
      <c r="T21" s="157">
        <v>2</v>
      </c>
      <c r="U21" s="157" t="s">
        <v>663</v>
      </c>
      <c r="V21" s="158" t="s">
        <v>664</v>
      </c>
      <c r="W21" s="158" t="s">
        <v>982</v>
      </c>
      <c r="X21" s="158" t="s">
        <v>665</v>
      </c>
      <c r="Y21" s="158" t="s">
        <v>666</v>
      </c>
      <c r="Z21" s="416"/>
      <c r="AA21" s="416"/>
      <c r="AB21" s="416"/>
      <c r="AC21" s="416"/>
      <c r="AD21" s="416"/>
      <c r="AE21" s="416"/>
      <c r="AF21" s="416"/>
      <c r="AG21" s="319"/>
      <c r="AH21" s="319"/>
      <c r="AI21" s="416"/>
      <c r="AJ21" s="416"/>
      <c r="AK21" s="416"/>
      <c r="AL21" s="416"/>
      <c r="AM21" s="416"/>
      <c r="AN21" s="416"/>
      <c r="AO21" s="416"/>
      <c r="AP21" s="319"/>
      <c r="AQ21" s="319"/>
      <c r="AR21" s="416"/>
      <c r="AS21" s="416"/>
      <c r="AT21" s="416"/>
      <c r="AU21" s="416"/>
      <c r="AV21" s="416"/>
      <c r="AW21" s="416"/>
      <c r="AX21" s="416"/>
      <c r="AY21" s="319"/>
      <c r="AZ21" s="319"/>
      <c r="BA21" s="416"/>
      <c r="BB21" s="416"/>
      <c r="BC21" s="416"/>
      <c r="BD21" s="416"/>
      <c r="BE21" s="416"/>
      <c r="BF21" s="416"/>
      <c r="BG21" s="416"/>
      <c r="BH21" s="319"/>
      <c r="BI21" s="319"/>
      <c r="BJ21" s="416"/>
      <c r="BK21" s="416"/>
      <c r="BL21" s="416"/>
      <c r="BM21" s="416"/>
      <c r="BN21" s="416"/>
      <c r="BO21" s="416"/>
      <c r="BP21" s="416"/>
      <c r="BQ21" s="319"/>
      <c r="BR21" s="319"/>
      <c r="BS21" s="340"/>
    </row>
    <row r="22" spans="1:71" ht="53.25" customHeight="1" x14ac:dyDescent="0.25">
      <c r="A22" s="422"/>
      <c r="B22" s="310"/>
      <c r="C22" s="227">
        <v>111</v>
      </c>
      <c r="D22" s="367"/>
      <c r="E22" s="137" t="s">
        <v>1154</v>
      </c>
      <c r="F22" s="158">
        <v>38500</v>
      </c>
      <c r="G22" s="158" t="s">
        <v>630</v>
      </c>
      <c r="H22" s="158" t="s">
        <v>455</v>
      </c>
      <c r="I22" s="158" t="s">
        <v>634</v>
      </c>
      <c r="J22" s="158" t="s">
        <v>631</v>
      </c>
      <c r="K22" s="158" t="s">
        <v>632</v>
      </c>
      <c r="L22" s="158" t="s">
        <v>633</v>
      </c>
      <c r="M22" s="145">
        <v>325</v>
      </c>
      <c r="N22" s="149" t="s">
        <v>247</v>
      </c>
      <c r="O22" s="149" t="s">
        <v>1132</v>
      </c>
      <c r="P22" s="189" t="s">
        <v>1751</v>
      </c>
      <c r="Q22" s="157" t="s">
        <v>455</v>
      </c>
      <c r="R22" s="157" t="s">
        <v>1189</v>
      </c>
      <c r="S22" s="194">
        <v>0.05</v>
      </c>
      <c r="T22" s="157">
        <v>45</v>
      </c>
      <c r="U22" s="157" t="s">
        <v>667</v>
      </c>
      <c r="V22" s="158" t="s">
        <v>668</v>
      </c>
      <c r="W22" s="158" t="s">
        <v>669</v>
      </c>
      <c r="X22" s="158" t="s">
        <v>670</v>
      </c>
      <c r="Y22" s="158" t="s">
        <v>671</v>
      </c>
      <c r="Z22" s="416"/>
      <c r="AA22" s="416"/>
      <c r="AB22" s="416"/>
      <c r="AC22" s="416"/>
      <c r="AD22" s="416"/>
      <c r="AE22" s="416"/>
      <c r="AF22" s="416"/>
      <c r="AG22" s="319"/>
      <c r="AH22" s="319"/>
      <c r="AI22" s="416"/>
      <c r="AJ22" s="416"/>
      <c r="AK22" s="416"/>
      <c r="AL22" s="416"/>
      <c r="AM22" s="416"/>
      <c r="AN22" s="416"/>
      <c r="AO22" s="416"/>
      <c r="AP22" s="319"/>
      <c r="AQ22" s="319"/>
      <c r="AR22" s="416"/>
      <c r="AS22" s="416"/>
      <c r="AT22" s="416"/>
      <c r="AU22" s="416"/>
      <c r="AV22" s="416"/>
      <c r="AW22" s="416"/>
      <c r="AX22" s="416"/>
      <c r="AY22" s="319"/>
      <c r="AZ22" s="319"/>
      <c r="BA22" s="416"/>
      <c r="BB22" s="416"/>
      <c r="BC22" s="416"/>
      <c r="BD22" s="416"/>
      <c r="BE22" s="416"/>
      <c r="BF22" s="416"/>
      <c r="BG22" s="416"/>
      <c r="BH22" s="319"/>
      <c r="BI22" s="319"/>
      <c r="BJ22" s="416"/>
      <c r="BK22" s="416"/>
      <c r="BL22" s="416"/>
      <c r="BM22" s="416"/>
      <c r="BN22" s="416"/>
      <c r="BO22" s="416"/>
      <c r="BP22" s="416"/>
      <c r="BQ22" s="319"/>
      <c r="BR22" s="319"/>
      <c r="BS22" s="340"/>
    </row>
    <row r="23" spans="1:71" ht="36" x14ac:dyDescent="0.25">
      <c r="A23" s="422"/>
      <c r="B23" s="310"/>
      <c r="C23" s="335">
        <v>112</v>
      </c>
      <c r="D23" s="367"/>
      <c r="E23" s="288" t="s">
        <v>1174</v>
      </c>
      <c r="F23" s="245">
        <v>5</v>
      </c>
      <c r="G23" s="235" t="s">
        <v>635</v>
      </c>
      <c r="H23" s="244" t="s">
        <v>455</v>
      </c>
      <c r="I23" s="244" t="s">
        <v>546</v>
      </c>
      <c r="J23" s="244" t="s">
        <v>636</v>
      </c>
      <c r="K23" s="244" t="s">
        <v>637</v>
      </c>
      <c r="L23" s="244" t="s">
        <v>638</v>
      </c>
      <c r="M23" s="145">
        <v>326</v>
      </c>
      <c r="N23" s="156" t="s">
        <v>605</v>
      </c>
      <c r="O23" s="149" t="s">
        <v>1768</v>
      </c>
      <c r="P23" s="189" t="s">
        <v>1751</v>
      </c>
      <c r="Q23" s="157" t="s">
        <v>455</v>
      </c>
      <c r="R23" s="157" t="s">
        <v>492</v>
      </c>
      <c r="S23" s="194">
        <v>0.15</v>
      </c>
      <c r="T23" s="157">
        <v>40</v>
      </c>
      <c r="U23" s="157" t="s">
        <v>983</v>
      </c>
      <c r="V23" s="157" t="s">
        <v>638</v>
      </c>
      <c r="W23" s="157" t="s">
        <v>672</v>
      </c>
      <c r="X23" s="157" t="s">
        <v>673</v>
      </c>
      <c r="Y23" s="157" t="s">
        <v>1133</v>
      </c>
      <c r="Z23" s="416"/>
      <c r="AA23" s="416"/>
      <c r="AB23" s="416"/>
      <c r="AC23" s="416"/>
      <c r="AD23" s="416"/>
      <c r="AE23" s="416"/>
      <c r="AF23" s="416"/>
      <c r="AG23" s="319"/>
      <c r="AH23" s="319"/>
      <c r="AI23" s="416"/>
      <c r="AJ23" s="416"/>
      <c r="AK23" s="416"/>
      <c r="AL23" s="416"/>
      <c r="AM23" s="416"/>
      <c r="AN23" s="416"/>
      <c r="AO23" s="416"/>
      <c r="AP23" s="319"/>
      <c r="AQ23" s="319"/>
      <c r="AR23" s="416"/>
      <c r="AS23" s="416"/>
      <c r="AT23" s="416"/>
      <c r="AU23" s="416"/>
      <c r="AV23" s="416"/>
      <c r="AW23" s="416"/>
      <c r="AX23" s="416"/>
      <c r="AY23" s="319"/>
      <c r="AZ23" s="319"/>
      <c r="BA23" s="416"/>
      <c r="BB23" s="416"/>
      <c r="BC23" s="416"/>
      <c r="BD23" s="416"/>
      <c r="BE23" s="416"/>
      <c r="BF23" s="416"/>
      <c r="BG23" s="416"/>
      <c r="BH23" s="319"/>
      <c r="BI23" s="319"/>
      <c r="BJ23" s="416"/>
      <c r="BK23" s="416"/>
      <c r="BL23" s="416"/>
      <c r="BM23" s="416"/>
      <c r="BN23" s="416"/>
      <c r="BO23" s="416"/>
      <c r="BP23" s="416"/>
      <c r="BQ23" s="319"/>
      <c r="BR23" s="319"/>
      <c r="BS23" s="340"/>
    </row>
    <row r="24" spans="1:71" ht="36" x14ac:dyDescent="0.25">
      <c r="A24" s="422"/>
      <c r="B24" s="310"/>
      <c r="C24" s="337"/>
      <c r="D24" s="367"/>
      <c r="E24" s="240"/>
      <c r="F24" s="341"/>
      <c r="G24" s="235"/>
      <c r="H24" s="244"/>
      <c r="I24" s="244"/>
      <c r="J24" s="244"/>
      <c r="K24" s="244"/>
      <c r="L24" s="244"/>
      <c r="M24" s="145">
        <v>327</v>
      </c>
      <c r="N24" s="156" t="s">
        <v>606</v>
      </c>
      <c r="O24" s="149" t="s">
        <v>607</v>
      </c>
      <c r="P24" s="189" t="s">
        <v>1751</v>
      </c>
      <c r="Q24" s="157" t="s">
        <v>455</v>
      </c>
      <c r="R24" s="157">
        <v>11</v>
      </c>
      <c r="S24" s="194">
        <v>0.05</v>
      </c>
      <c r="T24" s="157">
        <v>35</v>
      </c>
      <c r="U24" s="157" t="s">
        <v>677</v>
      </c>
      <c r="V24" s="157" t="s">
        <v>674</v>
      </c>
      <c r="W24" s="157" t="s">
        <v>675</v>
      </c>
      <c r="X24" s="157" t="s">
        <v>676</v>
      </c>
      <c r="Y24" s="157" t="s">
        <v>984</v>
      </c>
      <c r="Z24" s="416"/>
      <c r="AA24" s="416"/>
      <c r="AB24" s="416"/>
      <c r="AC24" s="416"/>
      <c r="AD24" s="416"/>
      <c r="AE24" s="416"/>
      <c r="AF24" s="416"/>
      <c r="AG24" s="319"/>
      <c r="AH24" s="319"/>
      <c r="AI24" s="416"/>
      <c r="AJ24" s="416"/>
      <c r="AK24" s="416"/>
      <c r="AL24" s="416"/>
      <c r="AM24" s="416"/>
      <c r="AN24" s="416"/>
      <c r="AO24" s="416"/>
      <c r="AP24" s="319"/>
      <c r="AQ24" s="319"/>
      <c r="AR24" s="416"/>
      <c r="AS24" s="416"/>
      <c r="AT24" s="416"/>
      <c r="AU24" s="416"/>
      <c r="AV24" s="416"/>
      <c r="AW24" s="416"/>
      <c r="AX24" s="416"/>
      <c r="AY24" s="319"/>
      <c r="AZ24" s="319"/>
      <c r="BA24" s="416"/>
      <c r="BB24" s="416"/>
      <c r="BC24" s="416"/>
      <c r="BD24" s="416"/>
      <c r="BE24" s="416"/>
      <c r="BF24" s="416"/>
      <c r="BG24" s="416"/>
      <c r="BH24" s="319"/>
      <c r="BI24" s="319"/>
      <c r="BJ24" s="416"/>
      <c r="BK24" s="416"/>
      <c r="BL24" s="416"/>
      <c r="BM24" s="416"/>
      <c r="BN24" s="416"/>
      <c r="BO24" s="416"/>
      <c r="BP24" s="416"/>
      <c r="BQ24" s="319"/>
      <c r="BR24" s="319"/>
      <c r="BS24" s="340"/>
    </row>
    <row r="25" spans="1:71" s="26" customFormat="1" ht="36" x14ac:dyDescent="0.25">
      <c r="A25" s="422"/>
      <c r="B25" s="310"/>
      <c r="C25" s="337"/>
      <c r="D25" s="367"/>
      <c r="E25" s="240"/>
      <c r="F25" s="341"/>
      <c r="G25" s="235"/>
      <c r="H25" s="244"/>
      <c r="I25" s="244"/>
      <c r="J25" s="244"/>
      <c r="K25" s="244"/>
      <c r="L25" s="244"/>
      <c r="M25" s="145">
        <v>328</v>
      </c>
      <c r="N25" s="156" t="s">
        <v>1731</v>
      </c>
      <c r="O25" s="156" t="s">
        <v>1592</v>
      </c>
      <c r="P25" s="189" t="s">
        <v>1751</v>
      </c>
      <c r="Q25" s="47" t="s">
        <v>455</v>
      </c>
      <c r="R25" s="47"/>
      <c r="S25" s="193">
        <v>0.05</v>
      </c>
      <c r="T25" s="179">
        <v>0</v>
      </c>
      <c r="U25" s="180">
        <v>0.6</v>
      </c>
      <c r="V25" s="154">
        <v>20</v>
      </c>
      <c r="W25" s="47">
        <v>40</v>
      </c>
      <c r="X25" s="47">
        <v>60</v>
      </c>
      <c r="Y25" s="47">
        <v>90</v>
      </c>
      <c r="Z25" s="416"/>
      <c r="AA25" s="416"/>
      <c r="AB25" s="416"/>
      <c r="AC25" s="416"/>
      <c r="AD25" s="416"/>
      <c r="AE25" s="416"/>
      <c r="AF25" s="416"/>
      <c r="AG25" s="319"/>
      <c r="AH25" s="319"/>
      <c r="AI25" s="416"/>
      <c r="AJ25" s="416"/>
      <c r="AK25" s="416"/>
      <c r="AL25" s="416"/>
      <c r="AM25" s="416"/>
      <c r="AN25" s="416"/>
      <c r="AO25" s="416"/>
      <c r="AP25" s="319"/>
      <c r="AQ25" s="319"/>
      <c r="AR25" s="416"/>
      <c r="AS25" s="416"/>
      <c r="AT25" s="416"/>
      <c r="AU25" s="416"/>
      <c r="AV25" s="416"/>
      <c r="AW25" s="416"/>
      <c r="AX25" s="416"/>
      <c r="AY25" s="319"/>
      <c r="AZ25" s="319"/>
      <c r="BA25" s="416"/>
      <c r="BB25" s="416"/>
      <c r="BC25" s="416"/>
      <c r="BD25" s="416"/>
      <c r="BE25" s="416"/>
      <c r="BF25" s="416"/>
      <c r="BG25" s="416"/>
      <c r="BH25" s="319"/>
      <c r="BI25" s="319"/>
      <c r="BJ25" s="416"/>
      <c r="BK25" s="416"/>
      <c r="BL25" s="416"/>
      <c r="BM25" s="416"/>
      <c r="BN25" s="416"/>
      <c r="BO25" s="416"/>
      <c r="BP25" s="416"/>
      <c r="BQ25" s="319"/>
      <c r="BR25" s="319"/>
      <c r="BS25" s="340"/>
    </row>
    <row r="26" spans="1:71" ht="24" x14ac:dyDescent="0.25">
      <c r="A26" s="422"/>
      <c r="B26" s="310"/>
      <c r="C26" s="337"/>
      <c r="D26" s="367"/>
      <c r="E26" s="240"/>
      <c r="F26" s="341"/>
      <c r="G26" s="235"/>
      <c r="H26" s="244"/>
      <c r="I26" s="244"/>
      <c r="J26" s="244"/>
      <c r="K26" s="244"/>
      <c r="L26" s="244"/>
      <c r="M26" s="145">
        <v>329</v>
      </c>
      <c r="N26" s="156" t="s">
        <v>608</v>
      </c>
      <c r="O26" s="149" t="s">
        <v>609</v>
      </c>
      <c r="P26" s="189" t="s">
        <v>1751</v>
      </c>
      <c r="Q26" s="157" t="s">
        <v>456</v>
      </c>
      <c r="R26" s="157">
        <v>11</v>
      </c>
      <c r="S26" s="194">
        <v>0.05</v>
      </c>
      <c r="T26" s="157">
        <v>0</v>
      </c>
      <c r="U26" s="157">
        <v>1</v>
      </c>
      <c r="V26" s="157">
        <v>1</v>
      </c>
      <c r="W26" s="157">
        <v>1</v>
      </c>
      <c r="X26" s="157">
        <v>1</v>
      </c>
      <c r="Y26" s="157">
        <v>1</v>
      </c>
      <c r="Z26" s="416"/>
      <c r="AA26" s="416"/>
      <c r="AB26" s="416"/>
      <c r="AC26" s="416"/>
      <c r="AD26" s="416"/>
      <c r="AE26" s="416"/>
      <c r="AF26" s="416"/>
      <c r="AG26" s="319"/>
      <c r="AH26" s="319"/>
      <c r="AI26" s="416"/>
      <c r="AJ26" s="416"/>
      <c r="AK26" s="416"/>
      <c r="AL26" s="416"/>
      <c r="AM26" s="416"/>
      <c r="AN26" s="416"/>
      <c r="AO26" s="416"/>
      <c r="AP26" s="319"/>
      <c r="AQ26" s="319"/>
      <c r="AR26" s="416"/>
      <c r="AS26" s="416"/>
      <c r="AT26" s="416"/>
      <c r="AU26" s="416"/>
      <c r="AV26" s="416"/>
      <c r="AW26" s="416"/>
      <c r="AX26" s="416"/>
      <c r="AY26" s="319"/>
      <c r="AZ26" s="319"/>
      <c r="BA26" s="416"/>
      <c r="BB26" s="416"/>
      <c r="BC26" s="416"/>
      <c r="BD26" s="416"/>
      <c r="BE26" s="416"/>
      <c r="BF26" s="416"/>
      <c r="BG26" s="416"/>
      <c r="BH26" s="319"/>
      <c r="BI26" s="319"/>
      <c r="BJ26" s="416"/>
      <c r="BK26" s="416"/>
      <c r="BL26" s="416"/>
      <c r="BM26" s="416"/>
      <c r="BN26" s="416"/>
      <c r="BO26" s="416"/>
      <c r="BP26" s="416"/>
      <c r="BQ26" s="319"/>
      <c r="BR26" s="319"/>
      <c r="BS26" s="340"/>
    </row>
    <row r="27" spans="1:71" ht="36" customHeight="1" x14ac:dyDescent="0.25">
      <c r="A27" s="422"/>
      <c r="B27" s="288"/>
      <c r="C27" s="336"/>
      <c r="D27" s="360"/>
      <c r="E27" s="240"/>
      <c r="F27" s="341"/>
      <c r="G27" s="236"/>
      <c r="H27" s="245"/>
      <c r="I27" s="245"/>
      <c r="J27" s="245"/>
      <c r="K27" s="245"/>
      <c r="L27" s="245"/>
      <c r="M27" s="145">
        <v>330</v>
      </c>
      <c r="N27" s="149" t="s">
        <v>248</v>
      </c>
      <c r="O27" s="149" t="s">
        <v>1134</v>
      </c>
      <c r="P27" s="189" t="s">
        <v>1751</v>
      </c>
      <c r="Q27" s="157" t="s">
        <v>455</v>
      </c>
      <c r="R27" s="157" t="s">
        <v>491</v>
      </c>
      <c r="S27" s="194">
        <v>0.25</v>
      </c>
      <c r="T27" s="157">
        <v>0</v>
      </c>
      <c r="U27" s="157">
        <v>4</v>
      </c>
      <c r="V27" s="157">
        <v>1</v>
      </c>
      <c r="W27" s="157" t="s">
        <v>678</v>
      </c>
      <c r="X27" s="157" t="s">
        <v>679</v>
      </c>
      <c r="Y27" s="157" t="s">
        <v>680</v>
      </c>
      <c r="Z27" s="417"/>
      <c r="AA27" s="417"/>
      <c r="AB27" s="417"/>
      <c r="AC27" s="417"/>
      <c r="AD27" s="417"/>
      <c r="AE27" s="417"/>
      <c r="AF27" s="417"/>
      <c r="AG27" s="366"/>
      <c r="AH27" s="366"/>
      <c r="AI27" s="417"/>
      <c r="AJ27" s="417"/>
      <c r="AK27" s="417"/>
      <c r="AL27" s="417"/>
      <c r="AM27" s="417"/>
      <c r="AN27" s="417"/>
      <c r="AO27" s="417"/>
      <c r="AP27" s="366"/>
      <c r="AQ27" s="366"/>
      <c r="AR27" s="417"/>
      <c r="AS27" s="417"/>
      <c r="AT27" s="417"/>
      <c r="AU27" s="417"/>
      <c r="AV27" s="417"/>
      <c r="AW27" s="417"/>
      <c r="AX27" s="417"/>
      <c r="AY27" s="366"/>
      <c r="AZ27" s="366"/>
      <c r="BA27" s="417"/>
      <c r="BB27" s="417"/>
      <c r="BC27" s="417"/>
      <c r="BD27" s="417"/>
      <c r="BE27" s="417"/>
      <c r="BF27" s="417"/>
      <c r="BG27" s="417"/>
      <c r="BH27" s="366"/>
      <c r="BI27" s="366"/>
      <c r="BJ27" s="417"/>
      <c r="BK27" s="417"/>
      <c r="BL27" s="417"/>
      <c r="BM27" s="417"/>
      <c r="BN27" s="417"/>
      <c r="BO27" s="417"/>
      <c r="BP27" s="417"/>
      <c r="BQ27" s="366"/>
      <c r="BR27" s="366"/>
      <c r="BS27" s="340"/>
    </row>
    <row r="28" spans="1:71" ht="60.75" customHeight="1" x14ac:dyDescent="0.25">
      <c r="A28" s="419" t="s">
        <v>628</v>
      </c>
      <c r="B28" s="287" t="s">
        <v>610</v>
      </c>
      <c r="C28" s="335">
        <v>113</v>
      </c>
      <c r="D28" s="240" t="s">
        <v>1135</v>
      </c>
      <c r="E28" s="287" t="s">
        <v>611</v>
      </c>
      <c r="F28" s="423">
        <v>0</v>
      </c>
      <c r="G28" s="243">
        <v>70</v>
      </c>
      <c r="H28" s="243" t="s">
        <v>455</v>
      </c>
      <c r="I28" s="243">
        <v>15</v>
      </c>
      <c r="J28" s="243">
        <v>30</v>
      </c>
      <c r="K28" s="243">
        <v>50</v>
      </c>
      <c r="L28" s="243">
        <v>70</v>
      </c>
      <c r="M28" s="145">
        <v>331</v>
      </c>
      <c r="N28" s="149" t="s">
        <v>612</v>
      </c>
      <c r="O28" s="149" t="s">
        <v>613</v>
      </c>
      <c r="P28" s="189" t="s">
        <v>1751</v>
      </c>
      <c r="Q28" s="157" t="s">
        <v>455</v>
      </c>
      <c r="R28" s="157" t="s">
        <v>1190</v>
      </c>
      <c r="S28" s="194">
        <v>0.25</v>
      </c>
      <c r="T28" s="157">
        <v>0</v>
      </c>
      <c r="U28" s="157">
        <v>4</v>
      </c>
      <c r="V28" s="157">
        <v>1</v>
      </c>
      <c r="W28" s="157" t="s">
        <v>691</v>
      </c>
      <c r="X28" s="157" t="s">
        <v>692</v>
      </c>
      <c r="Y28" s="157" t="s">
        <v>929</v>
      </c>
      <c r="Z28" s="414">
        <v>6045797</v>
      </c>
      <c r="AA28" s="414">
        <v>6045797</v>
      </c>
      <c r="AB28" s="414"/>
      <c r="AC28" s="414"/>
      <c r="AD28" s="414"/>
      <c r="AE28" s="414"/>
      <c r="AF28" s="414"/>
      <c r="AG28" s="237"/>
      <c r="AH28" s="237"/>
      <c r="AI28" s="414">
        <v>1390940</v>
      </c>
      <c r="AJ28" s="414">
        <v>1390940</v>
      </c>
      <c r="AK28" s="414"/>
      <c r="AL28" s="414"/>
      <c r="AM28" s="414"/>
      <c r="AN28" s="414"/>
      <c r="AO28" s="414"/>
      <c r="AP28" s="237"/>
      <c r="AQ28" s="237"/>
      <c r="AR28" s="414">
        <v>1457239</v>
      </c>
      <c r="AS28" s="414">
        <v>1457239</v>
      </c>
      <c r="AT28" s="414"/>
      <c r="AU28" s="414"/>
      <c r="AV28" s="414"/>
      <c r="AW28" s="414"/>
      <c r="AX28" s="414"/>
      <c r="AY28" s="237"/>
      <c r="AZ28" s="237"/>
      <c r="BA28" s="414">
        <v>1531191</v>
      </c>
      <c r="BB28" s="414">
        <v>1531191</v>
      </c>
      <c r="BC28" s="414"/>
      <c r="BD28" s="414"/>
      <c r="BE28" s="414"/>
      <c r="BF28" s="414"/>
      <c r="BG28" s="414"/>
      <c r="BH28" s="237"/>
      <c r="BI28" s="237"/>
      <c r="BJ28" s="414">
        <v>1666427</v>
      </c>
      <c r="BK28" s="414">
        <v>1666427</v>
      </c>
      <c r="BL28" s="414"/>
      <c r="BM28" s="414"/>
      <c r="BN28" s="414"/>
      <c r="BO28" s="414"/>
      <c r="BP28" s="414"/>
      <c r="BQ28" s="237"/>
      <c r="BR28" s="237"/>
      <c r="BS28" s="340"/>
    </row>
    <row r="29" spans="1:71" s="26" customFormat="1" ht="52.5" customHeight="1" x14ac:dyDescent="0.25">
      <c r="A29" s="420"/>
      <c r="B29" s="310"/>
      <c r="C29" s="336"/>
      <c r="D29" s="240"/>
      <c r="E29" s="288"/>
      <c r="F29" s="423"/>
      <c r="G29" s="245"/>
      <c r="H29" s="245"/>
      <c r="I29" s="245"/>
      <c r="J29" s="245"/>
      <c r="K29" s="245"/>
      <c r="L29" s="245"/>
      <c r="M29" s="145">
        <v>332</v>
      </c>
      <c r="N29" s="149" t="s">
        <v>245</v>
      </c>
      <c r="O29" s="149" t="s">
        <v>246</v>
      </c>
      <c r="P29" s="189" t="s">
        <v>1751</v>
      </c>
      <c r="Q29" s="157" t="s">
        <v>455</v>
      </c>
      <c r="R29" s="157" t="s">
        <v>1190</v>
      </c>
      <c r="S29" s="194">
        <v>0.05</v>
      </c>
      <c r="T29" s="157">
        <v>0</v>
      </c>
      <c r="U29" s="157">
        <v>10</v>
      </c>
      <c r="V29" s="157">
        <v>2</v>
      </c>
      <c r="W29" s="158" t="s">
        <v>687</v>
      </c>
      <c r="X29" s="158" t="s">
        <v>932</v>
      </c>
      <c r="Y29" s="158" t="s">
        <v>930</v>
      </c>
      <c r="Z29" s="414"/>
      <c r="AA29" s="414"/>
      <c r="AB29" s="414"/>
      <c r="AC29" s="414"/>
      <c r="AD29" s="414"/>
      <c r="AE29" s="414"/>
      <c r="AF29" s="414"/>
      <c r="AG29" s="237"/>
      <c r="AH29" s="237"/>
      <c r="AI29" s="414"/>
      <c r="AJ29" s="414"/>
      <c r="AK29" s="414"/>
      <c r="AL29" s="414"/>
      <c r="AM29" s="414"/>
      <c r="AN29" s="414"/>
      <c r="AO29" s="414"/>
      <c r="AP29" s="237"/>
      <c r="AQ29" s="237"/>
      <c r="AR29" s="414"/>
      <c r="AS29" s="414"/>
      <c r="AT29" s="414"/>
      <c r="AU29" s="414"/>
      <c r="AV29" s="414"/>
      <c r="AW29" s="414"/>
      <c r="AX29" s="414"/>
      <c r="AY29" s="237"/>
      <c r="AZ29" s="237"/>
      <c r="BA29" s="414"/>
      <c r="BB29" s="414"/>
      <c r="BC29" s="414"/>
      <c r="BD29" s="414"/>
      <c r="BE29" s="414"/>
      <c r="BF29" s="414"/>
      <c r="BG29" s="414"/>
      <c r="BH29" s="237"/>
      <c r="BI29" s="237"/>
      <c r="BJ29" s="414"/>
      <c r="BK29" s="414"/>
      <c r="BL29" s="414"/>
      <c r="BM29" s="414"/>
      <c r="BN29" s="414"/>
      <c r="BO29" s="414"/>
      <c r="BP29" s="414"/>
      <c r="BQ29" s="237"/>
      <c r="BR29" s="237"/>
      <c r="BS29" s="340"/>
    </row>
    <row r="30" spans="1:71" s="26" customFormat="1" ht="42" customHeight="1" x14ac:dyDescent="0.25">
      <c r="A30" s="420"/>
      <c r="B30" s="310"/>
      <c r="C30" s="335">
        <v>114</v>
      </c>
      <c r="D30" s="287" t="s">
        <v>1329</v>
      </c>
      <c r="E30" s="287" t="s">
        <v>1155</v>
      </c>
      <c r="F30" s="424">
        <v>12530</v>
      </c>
      <c r="G30" s="243" t="s">
        <v>976</v>
      </c>
      <c r="H30" s="243" t="s">
        <v>455</v>
      </c>
      <c r="I30" s="243" t="s">
        <v>972</v>
      </c>
      <c r="J30" s="243" t="s">
        <v>973</v>
      </c>
      <c r="K30" s="243" t="s">
        <v>974</v>
      </c>
      <c r="L30" s="243" t="s">
        <v>975</v>
      </c>
      <c r="M30" s="145">
        <v>333</v>
      </c>
      <c r="N30" s="147" t="s">
        <v>419</v>
      </c>
      <c r="O30" s="147" t="s">
        <v>244</v>
      </c>
      <c r="P30" s="189" t="s">
        <v>1751</v>
      </c>
      <c r="Q30" s="143" t="s">
        <v>455</v>
      </c>
      <c r="R30" s="143" t="s">
        <v>492</v>
      </c>
      <c r="S30" s="195">
        <v>0.15</v>
      </c>
      <c r="T30" s="143">
        <v>39</v>
      </c>
      <c r="U30" s="143" t="s">
        <v>933</v>
      </c>
      <c r="V30" s="143" t="s">
        <v>934</v>
      </c>
      <c r="W30" s="134" t="s">
        <v>935</v>
      </c>
      <c r="X30" s="134" t="s">
        <v>936</v>
      </c>
      <c r="Y30" s="134" t="s">
        <v>937</v>
      </c>
      <c r="Z30" s="414"/>
      <c r="AA30" s="414"/>
      <c r="AB30" s="414"/>
      <c r="AC30" s="414"/>
      <c r="AD30" s="414"/>
      <c r="AE30" s="414"/>
      <c r="AF30" s="414"/>
      <c r="AG30" s="237"/>
      <c r="AH30" s="237"/>
      <c r="AI30" s="414"/>
      <c r="AJ30" s="414"/>
      <c r="AK30" s="414"/>
      <c r="AL30" s="414"/>
      <c r="AM30" s="414"/>
      <c r="AN30" s="414"/>
      <c r="AO30" s="414"/>
      <c r="AP30" s="237"/>
      <c r="AQ30" s="237"/>
      <c r="AR30" s="414"/>
      <c r="AS30" s="414"/>
      <c r="AT30" s="414"/>
      <c r="AU30" s="414"/>
      <c r="AV30" s="414"/>
      <c r="AW30" s="414"/>
      <c r="AX30" s="414"/>
      <c r="AY30" s="237"/>
      <c r="AZ30" s="237"/>
      <c r="BA30" s="414"/>
      <c r="BB30" s="414"/>
      <c r="BC30" s="414"/>
      <c r="BD30" s="414"/>
      <c r="BE30" s="414"/>
      <c r="BF30" s="414"/>
      <c r="BG30" s="414"/>
      <c r="BH30" s="237"/>
      <c r="BI30" s="237"/>
      <c r="BJ30" s="414"/>
      <c r="BK30" s="414"/>
      <c r="BL30" s="414"/>
      <c r="BM30" s="414"/>
      <c r="BN30" s="414"/>
      <c r="BO30" s="414"/>
      <c r="BP30" s="414"/>
      <c r="BQ30" s="237"/>
      <c r="BR30" s="237"/>
      <c r="BS30" s="340"/>
    </row>
    <row r="31" spans="1:71" ht="36" customHeight="1" x14ac:dyDescent="0.25">
      <c r="A31" s="420"/>
      <c r="B31" s="310"/>
      <c r="C31" s="336"/>
      <c r="D31" s="288"/>
      <c r="E31" s="288"/>
      <c r="F31" s="425"/>
      <c r="G31" s="245"/>
      <c r="H31" s="245"/>
      <c r="I31" s="245"/>
      <c r="J31" s="245"/>
      <c r="K31" s="245"/>
      <c r="L31" s="245"/>
      <c r="M31" s="145">
        <v>334</v>
      </c>
      <c r="N31" s="149" t="s">
        <v>614</v>
      </c>
      <c r="O31" s="149" t="s">
        <v>244</v>
      </c>
      <c r="P31" s="189" t="s">
        <v>1751</v>
      </c>
      <c r="Q31" s="157" t="s">
        <v>455</v>
      </c>
      <c r="R31" s="157" t="s">
        <v>682</v>
      </c>
      <c r="S31" s="194">
        <v>0.15</v>
      </c>
      <c r="T31" s="157">
        <v>60</v>
      </c>
      <c r="U31" s="157">
        <v>100</v>
      </c>
      <c r="V31" s="157" t="s">
        <v>931</v>
      </c>
      <c r="W31" s="136" t="s">
        <v>1156</v>
      </c>
      <c r="X31" s="158" t="s">
        <v>1157</v>
      </c>
      <c r="Y31" s="158" t="s">
        <v>1509</v>
      </c>
      <c r="Z31" s="414"/>
      <c r="AA31" s="414"/>
      <c r="AB31" s="414"/>
      <c r="AC31" s="414"/>
      <c r="AD31" s="414"/>
      <c r="AE31" s="414"/>
      <c r="AF31" s="414"/>
      <c r="AG31" s="237"/>
      <c r="AH31" s="237"/>
      <c r="AI31" s="414"/>
      <c r="AJ31" s="414"/>
      <c r="AK31" s="414"/>
      <c r="AL31" s="414"/>
      <c r="AM31" s="414"/>
      <c r="AN31" s="414"/>
      <c r="AO31" s="414"/>
      <c r="AP31" s="237"/>
      <c r="AQ31" s="237"/>
      <c r="AR31" s="414"/>
      <c r="AS31" s="414"/>
      <c r="AT31" s="414"/>
      <c r="AU31" s="414"/>
      <c r="AV31" s="414"/>
      <c r="AW31" s="414"/>
      <c r="AX31" s="414"/>
      <c r="AY31" s="237"/>
      <c r="AZ31" s="237"/>
      <c r="BA31" s="414"/>
      <c r="BB31" s="414"/>
      <c r="BC31" s="414"/>
      <c r="BD31" s="414"/>
      <c r="BE31" s="414"/>
      <c r="BF31" s="414"/>
      <c r="BG31" s="414"/>
      <c r="BH31" s="237"/>
      <c r="BI31" s="237"/>
      <c r="BJ31" s="414"/>
      <c r="BK31" s="414"/>
      <c r="BL31" s="414"/>
      <c r="BM31" s="414"/>
      <c r="BN31" s="414"/>
      <c r="BO31" s="414"/>
      <c r="BP31" s="414"/>
      <c r="BQ31" s="237"/>
      <c r="BR31" s="237"/>
      <c r="BS31" s="340"/>
    </row>
    <row r="32" spans="1:71" ht="35.25" customHeight="1" x14ac:dyDescent="0.25">
      <c r="A32" s="420"/>
      <c r="B32" s="310"/>
      <c r="C32" s="241">
        <v>115</v>
      </c>
      <c r="D32" s="240" t="s">
        <v>615</v>
      </c>
      <c r="E32" s="287" t="s">
        <v>1158</v>
      </c>
      <c r="F32" s="423">
        <v>0</v>
      </c>
      <c r="G32" s="389">
        <v>80</v>
      </c>
      <c r="H32" s="243" t="s">
        <v>455</v>
      </c>
      <c r="I32" s="243">
        <v>20</v>
      </c>
      <c r="J32" s="243">
        <v>40</v>
      </c>
      <c r="K32" s="243">
        <v>60</v>
      </c>
      <c r="L32" s="243">
        <v>80</v>
      </c>
      <c r="M32" s="145">
        <v>335</v>
      </c>
      <c r="N32" s="147" t="s">
        <v>420</v>
      </c>
      <c r="O32" s="147" t="s">
        <v>421</v>
      </c>
      <c r="P32" s="189" t="s">
        <v>1751</v>
      </c>
      <c r="Q32" s="143" t="s">
        <v>455</v>
      </c>
      <c r="R32" s="143" t="s">
        <v>683</v>
      </c>
      <c r="S32" s="195">
        <v>0.15</v>
      </c>
      <c r="T32" s="143">
        <v>0</v>
      </c>
      <c r="U32" s="143">
        <v>28</v>
      </c>
      <c r="V32" s="134" t="s">
        <v>1175</v>
      </c>
      <c r="W32" s="134" t="s">
        <v>938</v>
      </c>
      <c r="X32" s="134" t="s">
        <v>939</v>
      </c>
      <c r="Y32" s="134" t="s">
        <v>940</v>
      </c>
      <c r="Z32" s="414"/>
      <c r="AA32" s="414"/>
      <c r="AB32" s="414"/>
      <c r="AC32" s="414"/>
      <c r="AD32" s="414"/>
      <c r="AE32" s="414"/>
      <c r="AF32" s="414"/>
      <c r="AG32" s="237"/>
      <c r="AH32" s="237"/>
      <c r="AI32" s="414"/>
      <c r="AJ32" s="414"/>
      <c r="AK32" s="414"/>
      <c r="AL32" s="414"/>
      <c r="AM32" s="414"/>
      <c r="AN32" s="414"/>
      <c r="AO32" s="414"/>
      <c r="AP32" s="237"/>
      <c r="AQ32" s="237"/>
      <c r="AR32" s="414"/>
      <c r="AS32" s="414"/>
      <c r="AT32" s="414"/>
      <c r="AU32" s="414"/>
      <c r="AV32" s="414"/>
      <c r="AW32" s="414"/>
      <c r="AX32" s="414"/>
      <c r="AY32" s="237"/>
      <c r="AZ32" s="237"/>
      <c r="BA32" s="414"/>
      <c r="BB32" s="414"/>
      <c r="BC32" s="414"/>
      <c r="BD32" s="414"/>
      <c r="BE32" s="414"/>
      <c r="BF32" s="414"/>
      <c r="BG32" s="414"/>
      <c r="BH32" s="237"/>
      <c r="BI32" s="237"/>
      <c r="BJ32" s="414"/>
      <c r="BK32" s="414"/>
      <c r="BL32" s="414"/>
      <c r="BM32" s="414"/>
      <c r="BN32" s="414"/>
      <c r="BO32" s="414"/>
      <c r="BP32" s="414"/>
      <c r="BQ32" s="237"/>
      <c r="BR32" s="237"/>
      <c r="BS32" s="340"/>
    </row>
    <row r="33" spans="1:71" ht="48.75" customHeight="1" x14ac:dyDescent="0.25">
      <c r="A33" s="420"/>
      <c r="B33" s="310"/>
      <c r="C33" s="241"/>
      <c r="D33" s="418"/>
      <c r="E33" s="288"/>
      <c r="F33" s="423"/>
      <c r="G33" s="389"/>
      <c r="H33" s="245"/>
      <c r="I33" s="245"/>
      <c r="J33" s="245"/>
      <c r="K33" s="245"/>
      <c r="L33" s="245"/>
      <c r="M33" s="145">
        <v>336</v>
      </c>
      <c r="N33" s="149" t="s">
        <v>1159</v>
      </c>
      <c r="O33" s="149" t="s">
        <v>244</v>
      </c>
      <c r="P33" s="189" t="s">
        <v>1751</v>
      </c>
      <c r="Q33" s="157" t="s">
        <v>616</v>
      </c>
      <c r="R33" s="157" t="s">
        <v>683</v>
      </c>
      <c r="S33" s="194">
        <v>0.05</v>
      </c>
      <c r="T33" s="157">
        <v>0</v>
      </c>
      <c r="U33" s="157">
        <v>8</v>
      </c>
      <c r="V33" s="158" t="s">
        <v>1176</v>
      </c>
      <c r="W33" s="158" t="s">
        <v>738</v>
      </c>
      <c r="X33" s="158" t="s">
        <v>734</v>
      </c>
      <c r="Y33" s="158" t="s">
        <v>739</v>
      </c>
      <c r="Z33" s="414"/>
      <c r="AA33" s="414"/>
      <c r="AB33" s="414"/>
      <c r="AC33" s="414"/>
      <c r="AD33" s="414"/>
      <c r="AE33" s="414"/>
      <c r="AF33" s="414"/>
      <c r="AG33" s="237"/>
      <c r="AH33" s="237"/>
      <c r="AI33" s="414"/>
      <c r="AJ33" s="414"/>
      <c r="AK33" s="414"/>
      <c r="AL33" s="414"/>
      <c r="AM33" s="414"/>
      <c r="AN33" s="414"/>
      <c r="AO33" s="414"/>
      <c r="AP33" s="237"/>
      <c r="AQ33" s="237"/>
      <c r="AR33" s="414"/>
      <c r="AS33" s="414"/>
      <c r="AT33" s="414"/>
      <c r="AU33" s="414"/>
      <c r="AV33" s="414"/>
      <c r="AW33" s="414"/>
      <c r="AX33" s="414"/>
      <c r="AY33" s="237"/>
      <c r="AZ33" s="237"/>
      <c r="BA33" s="414"/>
      <c r="BB33" s="414"/>
      <c r="BC33" s="414"/>
      <c r="BD33" s="414"/>
      <c r="BE33" s="414"/>
      <c r="BF33" s="414"/>
      <c r="BG33" s="414"/>
      <c r="BH33" s="237"/>
      <c r="BI33" s="237"/>
      <c r="BJ33" s="414"/>
      <c r="BK33" s="414"/>
      <c r="BL33" s="414"/>
      <c r="BM33" s="414"/>
      <c r="BN33" s="414"/>
      <c r="BO33" s="414"/>
      <c r="BP33" s="414"/>
      <c r="BQ33" s="237"/>
      <c r="BR33" s="237"/>
      <c r="BS33" s="340"/>
    </row>
    <row r="34" spans="1:71" ht="52.5" customHeight="1" x14ac:dyDescent="0.25">
      <c r="A34" s="420"/>
      <c r="B34" s="310"/>
      <c r="C34" s="153">
        <v>116</v>
      </c>
      <c r="D34" s="156" t="s">
        <v>617</v>
      </c>
      <c r="E34" s="137" t="s">
        <v>1160</v>
      </c>
      <c r="F34" s="134">
        <v>0</v>
      </c>
      <c r="G34" s="157">
        <v>80</v>
      </c>
      <c r="H34" s="134" t="s">
        <v>455</v>
      </c>
      <c r="I34" s="134">
        <v>10</v>
      </c>
      <c r="J34" s="134">
        <v>35</v>
      </c>
      <c r="K34" s="134">
        <v>60</v>
      </c>
      <c r="L34" s="134">
        <v>80</v>
      </c>
      <c r="M34" s="145">
        <v>337</v>
      </c>
      <c r="N34" s="149" t="s">
        <v>1177</v>
      </c>
      <c r="O34" s="149" t="s">
        <v>1178</v>
      </c>
      <c r="P34" s="189" t="s">
        <v>1751</v>
      </c>
      <c r="Q34" s="157" t="s">
        <v>455</v>
      </c>
      <c r="R34" s="157" t="s">
        <v>683</v>
      </c>
      <c r="S34" s="194">
        <v>0.05</v>
      </c>
      <c r="T34" s="157">
        <v>400</v>
      </c>
      <c r="U34" s="157" t="s">
        <v>941</v>
      </c>
      <c r="V34" s="158" t="s">
        <v>942</v>
      </c>
      <c r="W34" s="158" t="s">
        <v>943</v>
      </c>
      <c r="X34" s="158" t="s">
        <v>944</v>
      </c>
      <c r="Y34" s="158" t="s">
        <v>945</v>
      </c>
      <c r="Z34" s="414"/>
      <c r="AA34" s="414"/>
      <c r="AB34" s="414"/>
      <c r="AC34" s="414"/>
      <c r="AD34" s="414"/>
      <c r="AE34" s="414"/>
      <c r="AF34" s="414"/>
      <c r="AG34" s="237"/>
      <c r="AH34" s="237"/>
      <c r="AI34" s="414"/>
      <c r="AJ34" s="414"/>
      <c r="AK34" s="414"/>
      <c r="AL34" s="414"/>
      <c r="AM34" s="414"/>
      <c r="AN34" s="414"/>
      <c r="AO34" s="414"/>
      <c r="AP34" s="237"/>
      <c r="AQ34" s="237"/>
      <c r="AR34" s="414"/>
      <c r="AS34" s="414"/>
      <c r="AT34" s="414"/>
      <c r="AU34" s="414"/>
      <c r="AV34" s="414"/>
      <c r="AW34" s="414"/>
      <c r="AX34" s="414"/>
      <c r="AY34" s="237"/>
      <c r="AZ34" s="237"/>
      <c r="BA34" s="414"/>
      <c r="BB34" s="414"/>
      <c r="BC34" s="414"/>
      <c r="BD34" s="414"/>
      <c r="BE34" s="414"/>
      <c r="BF34" s="414"/>
      <c r="BG34" s="414"/>
      <c r="BH34" s="237"/>
      <c r="BI34" s="237"/>
      <c r="BJ34" s="414"/>
      <c r="BK34" s="414"/>
      <c r="BL34" s="414"/>
      <c r="BM34" s="414"/>
      <c r="BN34" s="414"/>
      <c r="BO34" s="414"/>
      <c r="BP34" s="414"/>
      <c r="BQ34" s="237"/>
      <c r="BR34" s="237"/>
      <c r="BS34" s="340"/>
    </row>
    <row r="35" spans="1:71" ht="36" customHeight="1" x14ac:dyDescent="0.25">
      <c r="A35" s="420"/>
      <c r="B35" s="240" t="s">
        <v>618</v>
      </c>
      <c r="C35" s="241">
        <v>117</v>
      </c>
      <c r="D35" s="287" t="s">
        <v>619</v>
      </c>
      <c r="E35" s="287" t="s">
        <v>243</v>
      </c>
      <c r="F35" s="243">
        <v>10</v>
      </c>
      <c r="G35" s="234">
        <v>90</v>
      </c>
      <c r="H35" s="243" t="s">
        <v>455</v>
      </c>
      <c r="I35" s="243">
        <v>30</v>
      </c>
      <c r="J35" s="243">
        <v>50</v>
      </c>
      <c r="K35" s="243">
        <v>70</v>
      </c>
      <c r="L35" s="243">
        <v>90</v>
      </c>
      <c r="M35" s="145">
        <v>338</v>
      </c>
      <c r="N35" s="149" t="s">
        <v>1179</v>
      </c>
      <c r="O35" s="191" t="s">
        <v>1161</v>
      </c>
      <c r="P35" s="189" t="s">
        <v>1751</v>
      </c>
      <c r="Q35" s="157" t="s">
        <v>455</v>
      </c>
      <c r="R35" s="157">
        <v>11</v>
      </c>
      <c r="S35" s="194">
        <v>0.05</v>
      </c>
      <c r="T35" s="157">
        <v>20</v>
      </c>
      <c r="U35" s="40" t="s">
        <v>946</v>
      </c>
      <c r="V35" s="158" t="s">
        <v>947</v>
      </c>
      <c r="W35" s="40" t="s">
        <v>737</v>
      </c>
      <c r="X35" s="158" t="s">
        <v>895</v>
      </c>
      <c r="Y35" s="158" t="s">
        <v>948</v>
      </c>
      <c r="Z35" s="414"/>
      <c r="AA35" s="414"/>
      <c r="AB35" s="414"/>
      <c r="AC35" s="414"/>
      <c r="AD35" s="414"/>
      <c r="AE35" s="414"/>
      <c r="AF35" s="414"/>
      <c r="AG35" s="237"/>
      <c r="AH35" s="237"/>
      <c r="AI35" s="414"/>
      <c r="AJ35" s="414"/>
      <c r="AK35" s="414"/>
      <c r="AL35" s="414"/>
      <c r="AM35" s="414"/>
      <c r="AN35" s="414"/>
      <c r="AO35" s="414"/>
      <c r="AP35" s="237"/>
      <c r="AQ35" s="237"/>
      <c r="AR35" s="414"/>
      <c r="AS35" s="414"/>
      <c r="AT35" s="414"/>
      <c r="AU35" s="414"/>
      <c r="AV35" s="414"/>
      <c r="AW35" s="414"/>
      <c r="AX35" s="414"/>
      <c r="AY35" s="237"/>
      <c r="AZ35" s="237"/>
      <c r="BA35" s="414"/>
      <c r="BB35" s="414"/>
      <c r="BC35" s="414"/>
      <c r="BD35" s="414"/>
      <c r="BE35" s="414"/>
      <c r="BF35" s="414"/>
      <c r="BG35" s="414"/>
      <c r="BH35" s="237"/>
      <c r="BI35" s="237"/>
      <c r="BJ35" s="414"/>
      <c r="BK35" s="414"/>
      <c r="BL35" s="414"/>
      <c r="BM35" s="414"/>
      <c r="BN35" s="414"/>
      <c r="BO35" s="414"/>
      <c r="BP35" s="414"/>
      <c r="BQ35" s="237"/>
      <c r="BR35" s="237"/>
      <c r="BS35" s="340"/>
    </row>
    <row r="36" spans="1:71" ht="48" customHeight="1" x14ac:dyDescent="0.25">
      <c r="A36" s="421"/>
      <c r="B36" s="240"/>
      <c r="C36" s="241"/>
      <c r="D36" s="288"/>
      <c r="E36" s="288"/>
      <c r="F36" s="245"/>
      <c r="G36" s="236"/>
      <c r="H36" s="245"/>
      <c r="I36" s="245"/>
      <c r="J36" s="245"/>
      <c r="K36" s="245"/>
      <c r="L36" s="245"/>
      <c r="M36" s="145">
        <v>339</v>
      </c>
      <c r="N36" s="149" t="s">
        <v>620</v>
      </c>
      <c r="O36" s="149" t="s">
        <v>418</v>
      </c>
      <c r="P36" s="189" t="s">
        <v>1751</v>
      </c>
      <c r="Q36" s="157" t="s">
        <v>616</v>
      </c>
      <c r="R36" s="157">
        <v>11</v>
      </c>
      <c r="S36" s="194">
        <v>0.35</v>
      </c>
      <c r="T36" s="157">
        <v>66</v>
      </c>
      <c r="U36" s="157" t="s">
        <v>1180</v>
      </c>
      <c r="V36" s="39" t="s">
        <v>950</v>
      </c>
      <c r="W36" s="158" t="s">
        <v>949</v>
      </c>
      <c r="X36" s="158" t="s">
        <v>1181</v>
      </c>
      <c r="Y36" s="158" t="s">
        <v>1182</v>
      </c>
      <c r="Z36" s="414"/>
      <c r="AA36" s="414"/>
      <c r="AB36" s="414"/>
      <c r="AC36" s="414"/>
      <c r="AD36" s="414"/>
      <c r="AE36" s="414"/>
      <c r="AF36" s="414"/>
      <c r="AG36" s="237"/>
      <c r="AH36" s="237"/>
      <c r="AI36" s="414"/>
      <c r="AJ36" s="414"/>
      <c r="AK36" s="414"/>
      <c r="AL36" s="414"/>
      <c r="AM36" s="414"/>
      <c r="AN36" s="414"/>
      <c r="AO36" s="414"/>
      <c r="AP36" s="237"/>
      <c r="AQ36" s="237"/>
      <c r="AR36" s="414"/>
      <c r="AS36" s="414"/>
      <c r="AT36" s="414"/>
      <c r="AU36" s="414"/>
      <c r="AV36" s="414"/>
      <c r="AW36" s="414"/>
      <c r="AX36" s="414"/>
      <c r="AY36" s="237"/>
      <c r="AZ36" s="237"/>
      <c r="BA36" s="414"/>
      <c r="BB36" s="414"/>
      <c r="BC36" s="414"/>
      <c r="BD36" s="414"/>
      <c r="BE36" s="414"/>
      <c r="BF36" s="414"/>
      <c r="BG36" s="414"/>
      <c r="BH36" s="237"/>
      <c r="BI36" s="237"/>
      <c r="BJ36" s="414"/>
      <c r="BK36" s="414"/>
      <c r="BL36" s="414"/>
      <c r="BM36" s="414"/>
      <c r="BN36" s="414"/>
      <c r="BO36" s="414"/>
      <c r="BP36" s="414"/>
      <c r="BQ36" s="237"/>
      <c r="BR36" s="237"/>
      <c r="BS36" s="340"/>
    </row>
    <row r="37" spans="1:71" ht="48" customHeight="1" x14ac:dyDescent="0.25">
      <c r="A37" s="399" t="s">
        <v>629</v>
      </c>
      <c r="B37" s="380" t="s">
        <v>621</v>
      </c>
      <c r="C37" s="241">
        <v>118</v>
      </c>
      <c r="D37" s="338" t="s">
        <v>249</v>
      </c>
      <c r="E37" s="380" t="s">
        <v>251</v>
      </c>
      <c r="F37" s="234">
        <v>11</v>
      </c>
      <c r="G37" s="389" t="s">
        <v>640</v>
      </c>
      <c r="H37" s="234" t="s">
        <v>455</v>
      </c>
      <c r="I37" s="234" t="s">
        <v>643</v>
      </c>
      <c r="J37" s="234" t="s">
        <v>977</v>
      </c>
      <c r="K37" s="234" t="s">
        <v>641</v>
      </c>
      <c r="L37" s="234" t="s">
        <v>642</v>
      </c>
      <c r="M37" s="145">
        <v>340</v>
      </c>
      <c r="N37" s="149" t="s">
        <v>622</v>
      </c>
      <c r="O37" s="149" t="s">
        <v>422</v>
      </c>
      <c r="P37" s="189" t="s">
        <v>1751</v>
      </c>
      <c r="Q37" s="157" t="s">
        <v>455</v>
      </c>
      <c r="R37" s="157">
        <v>11</v>
      </c>
      <c r="S37" s="194">
        <v>0.05</v>
      </c>
      <c r="T37" s="157">
        <v>6</v>
      </c>
      <c r="U37" s="157" t="s">
        <v>1183</v>
      </c>
      <c r="V37" s="157" t="s">
        <v>697</v>
      </c>
      <c r="W37" s="158" t="s">
        <v>1184</v>
      </c>
      <c r="X37" s="158" t="s">
        <v>1185</v>
      </c>
      <c r="Y37" s="158" t="s">
        <v>1186</v>
      </c>
      <c r="Z37" s="413">
        <v>8595697</v>
      </c>
      <c r="AA37" s="413">
        <v>869311</v>
      </c>
      <c r="AB37" s="413"/>
      <c r="AC37" s="413"/>
      <c r="AD37" s="413">
        <v>7726386</v>
      </c>
      <c r="AE37" s="413"/>
      <c r="AF37" s="413"/>
      <c r="AG37" s="237"/>
      <c r="AH37" s="237"/>
      <c r="AI37" s="413">
        <v>2046815</v>
      </c>
      <c r="AJ37" s="413">
        <v>200000</v>
      </c>
      <c r="AK37" s="413"/>
      <c r="AL37" s="413"/>
      <c r="AM37" s="413">
        <v>1846815</v>
      </c>
      <c r="AN37" s="413"/>
      <c r="AO37" s="413"/>
      <c r="AP37" s="237"/>
      <c r="AQ37" s="237"/>
      <c r="AR37" s="413">
        <v>2111753</v>
      </c>
      <c r="AS37" s="413">
        <v>209533</v>
      </c>
      <c r="AT37" s="413"/>
      <c r="AU37" s="413"/>
      <c r="AV37" s="413">
        <v>1902220</v>
      </c>
      <c r="AW37" s="413"/>
      <c r="AX37" s="413"/>
      <c r="AY37" s="237"/>
      <c r="AZ37" s="237"/>
      <c r="BA37" s="413">
        <v>2179452</v>
      </c>
      <c r="BB37" s="413">
        <v>220166</v>
      </c>
      <c r="BC37" s="413"/>
      <c r="BD37" s="413"/>
      <c r="BE37" s="413">
        <v>1959286</v>
      </c>
      <c r="BF37" s="413"/>
      <c r="BG37" s="413"/>
      <c r="BH37" s="237"/>
      <c r="BI37" s="237"/>
      <c r="BJ37" s="413">
        <v>2257676</v>
      </c>
      <c r="BK37" s="413">
        <v>239611</v>
      </c>
      <c r="BL37" s="413"/>
      <c r="BM37" s="413"/>
      <c r="BN37" s="413">
        <v>2018065</v>
      </c>
      <c r="BO37" s="413"/>
      <c r="BP37" s="413"/>
      <c r="BQ37" s="237"/>
      <c r="BR37" s="237"/>
      <c r="BS37" s="340"/>
    </row>
    <row r="38" spans="1:71" ht="36" x14ac:dyDescent="0.25">
      <c r="A38" s="399"/>
      <c r="B38" s="380"/>
      <c r="C38" s="241"/>
      <c r="D38" s="338"/>
      <c r="E38" s="380"/>
      <c r="F38" s="235"/>
      <c r="G38" s="389"/>
      <c r="H38" s="235"/>
      <c r="I38" s="235"/>
      <c r="J38" s="235"/>
      <c r="K38" s="235"/>
      <c r="L38" s="235"/>
      <c r="M38" s="145">
        <v>341</v>
      </c>
      <c r="N38" s="149" t="s">
        <v>623</v>
      </c>
      <c r="O38" s="149" t="s">
        <v>422</v>
      </c>
      <c r="P38" s="189" t="s">
        <v>1751</v>
      </c>
      <c r="Q38" s="157" t="s">
        <v>455</v>
      </c>
      <c r="R38" s="157">
        <v>11</v>
      </c>
      <c r="S38" s="194">
        <v>0.05</v>
      </c>
      <c r="T38" s="157">
        <v>5</v>
      </c>
      <c r="U38" s="157" t="s">
        <v>951</v>
      </c>
      <c r="V38" s="39" t="s">
        <v>688</v>
      </c>
      <c r="W38" s="158" t="s">
        <v>689</v>
      </c>
      <c r="X38" s="158" t="s">
        <v>952</v>
      </c>
      <c r="Y38" s="158" t="s">
        <v>953</v>
      </c>
      <c r="Z38" s="413"/>
      <c r="AA38" s="413"/>
      <c r="AB38" s="413"/>
      <c r="AC38" s="413"/>
      <c r="AD38" s="413"/>
      <c r="AE38" s="413"/>
      <c r="AF38" s="413"/>
      <c r="AG38" s="237"/>
      <c r="AH38" s="237"/>
      <c r="AI38" s="413"/>
      <c r="AJ38" s="413"/>
      <c r="AK38" s="413"/>
      <c r="AL38" s="413"/>
      <c r="AM38" s="413"/>
      <c r="AN38" s="413"/>
      <c r="AO38" s="413"/>
      <c r="AP38" s="237"/>
      <c r="AQ38" s="237"/>
      <c r="AR38" s="413"/>
      <c r="AS38" s="413"/>
      <c r="AT38" s="413"/>
      <c r="AU38" s="413"/>
      <c r="AV38" s="413"/>
      <c r="AW38" s="413"/>
      <c r="AX38" s="413"/>
      <c r="AY38" s="237"/>
      <c r="AZ38" s="237"/>
      <c r="BA38" s="413"/>
      <c r="BB38" s="413"/>
      <c r="BC38" s="413"/>
      <c r="BD38" s="413"/>
      <c r="BE38" s="413"/>
      <c r="BF38" s="413"/>
      <c r="BG38" s="413"/>
      <c r="BH38" s="237"/>
      <c r="BI38" s="237"/>
      <c r="BJ38" s="413"/>
      <c r="BK38" s="413"/>
      <c r="BL38" s="413"/>
      <c r="BM38" s="413"/>
      <c r="BN38" s="413"/>
      <c r="BO38" s="413"/>
      <c r="BP38" s="413"/>
      <c r="BQ38" s="237"/>
      <c r="BR38" s="237"/>
      <c r="BS38" s="340"/>
    </row>
    <row r="39" spans="1:71" ht="32.25" customHeight="1" x14ac:dyDescent="0.25">
      <c r="A39" s="399"/>
      <c r="B39" s="380"/>
      <c r="C39" s="241"/>
      <c r="D39" s="338"/>
      <c r="E39" s="380"/>
      <c r="F39" s="236"/>
      <c r="G39" s="389"/>
      <c r="H39" s="236"/>
      <c r="I39" s="236"/>
      <c r="J39" s="236"/>
      <c r="K39" s="236"/>
      <c r="L39" s="236"/>
      <c r="M39" s="145">
        <v>342</v>
      </c>
      <c r="N39" s="149" t="s">
        <v>624</v>
      </c>
      <c r="O39" s="149" t="s">
        <v>1162</v>
      </c>
      <c r="P39" s="189" t="s">
        <v>1751</v>
      </c>
      <c r="Q39" s="157" t="s">
        <v>456</v>
      </c>
      <c r="R39" s="157">
        <v>11</v>
      </c>
      <c r="S39" s="194">
        <v>0.05</v>
      </c>
      <c r="T39" s="157">
        <v>1</v>
      </c>
      <c r="U39" s="157">
        <v>1</v>
      </c>
      <c r="V39" s="157">
        <v>1</v>
      </c>
      <c r="W39" s="157">
        <v>1</v>
      </c>
      <c r="X39" s="157">
        <v>1</v>
      </c>
      <c r="Y39" s="157">
        <v>1</v>
      </c>
      <c r="Z39" s="413"/>
      <c r="AA39" s="413"/>
      <c r="AB39" s="413"/>
      <c r="AC39" s="413"/>
      <c r="AD39" s="413"/>
      <c r="AE39" s="413"/>
      <c r="AF39" s="413"/>
      <c r="AG39" s="237"/>
      <c r="AH39" s="237"/>
      <c r="AI39" s="413"/>
      <c r="AJ39" s="413"/>
      <c r="AK39" s="413"/>
      <c r="AL39" s="413"/>
      <c r="AM39" s="413"/>
      <c r="AN39" s="413"/>
      <c r="AO39" s="413"/>
      <c r="AP39" s="237"/>
      <c r="AQ39" s="237"/>
      <c r="AR39" s="413"/>
      <c r="AS39" s="413"/>
      <c r="AT39" s="413"/>
      <c r="AU39" s="413"/>
      <c r="AV39" s="413"/>
      <c r="AW39" s="413"/>
      <c r="AX39" s="413"/>
      <c r="AY39" s="237"/>
      <c r="AZ39" s="237"/>
      <c r="BA39" s="413"/>
      <c r="BB39" s="413"/>
      <c r="BC39" s="413"/>
      <c r="BD39" s="413"/>
      <c r="BE39" s="413"/>
      <c r="BF39" s="413"/>
      <c r="BG39" s="413"/>
      <c r="BH39" s="237"/>
      <c r="BI39" s="237"/>
      <c r="BJ39" s="413"/>
      <c r="BK39" s="413"/>
      <c r="BL39" s="413"/>
      <c r="BM39" s="413"/>
      <c r="BN39" s="413"/>
      <c r="BO39" s="413"/>
      <c r="BP39" s="413"/>
      <c r="BQ39" s="237"/>
      <c r="BR39" s="237"/>
      <c r="BS39" s="340"/>
    </row>
    <row r="40" spans="1:71" ht="42.75" customHeight="1" x14ac:dyDescent="0.25">
      <c r="A40" s="399"/>
      <c r="B40" s="380"/>
      <c r="C40" s="335">
        <v>119</v>
      </c>
      <c r="D40" s="380" t="s">
        <v>625</v>
      </c>
      <c r="E40" s="380" t="s">
        <v>250</v>
      </c>
      <c r="F40" s="234">
        <v>8</v>
      </c>
      <c r="G40" s="389" t="s">
        <v>644</v>
      </c>
      <c r="H40" s="234" t="s">
        <v>455</v>
      </c>
      <c r="I40" s="234" t="s">
        <v>646</v>
      </c>
      <c r="J40" s="234" t="s">
        <v>645</v>
      </c>
      <c r="K40" s="234" t="s">
        <v>978</v>
      </c>
      <c r="L40" s="234" t="s">
        <v>979</v>
      </c>
      <c r="M40" s="145">
        <v>343</v>
      </c>
      <c r="N40" s="149" t="s">
        <v>423</v>
      </c>
      <c r="O40" s="149" t="s">
        <v>424</v>
      </c>
      <c r="P40" s="189" t="s">
        <v>1751</v>
      </c>
      <c r="Q40" s="157" t="s">
        <v>455</v>
      </c>
      <c r="R40" s="157">
        <v>11</v>
      </c>
      <c r="S40" s="194">
        <v>0.35</v>
      </c>
      <c r="T40" s="157">
        <v>15</v>
      </c>
      <c r="U40" s="157" t="s">
        <v>954</v>
      </c>
      <c r="V40" s="157" t="s">
        <v>985</v>
      </c>
      <c r="W40" s="157" t="s">
        <v>955</v>
      </c>
      <c r="X40" s="157" t="s">
        <v>956</v>
      </c>
      <c r="Y40" s="157" t="s">
        <v>957</v>
      </c>
      <c r="Z40" s="413"/>
      <c r="AA40" s="413"/>
      <c r="AB40" s="413"/>
      <c r="AC40" s="413"/>
      <c r="AD40" s="413"/>
      <c r="AE40" s="413"/>
      <c r="AF40" s="413"/>
      <c r="AG40" s="237"/>
      <c r="AH40" s="237"/>
      <c r="AI40" s="413"/>
      <c r="AJ40" s="413"/>
      <c r="AK40" s="413"/>
      <c r="AL40" s="413"/>
      <c r="AM40" s="413"/>
      <c r="AN40" s="413"/>
      <c r="AO40" s="413"/>
      <c r="AP40" s="237"/>
      <c r="AQ40" s="237"/>
      <c r="AR40" s="413"/>
      <c r="AS40" s="413"/>
      <c r="AT40" s="413"/>
      <c r="AU40" s="413"/>
      <c r="AV40" s="413"/>
      <c r="AW40" s="413"/>
      <c r="AX40" s="413"/>
      <c r="AY40" s="237"/>
      <c r="AZ40" s="237"/>
      <c r="BA40" s="413"/>
      <c r="BB40" s="413"/>
      <c r="BC40" s="413"/>
      <c r="BD40" s="413"/>
      <c r="BE40" s="413"/>
      <c r="BF40" s="413"/>
      <c r="BG40" s="413"/>
      <c r="BH40" s="237"/>
      <c r="BI40" s="237"/>
      <c r="BJ40" s="413"/>
      <c r="BK40" s="413"/>
      <c r="BL40" s="413"/>
      <c r="BM40" s="413"/>
      <c r="BN40" s="413"/>
      <c r="BO40" s="413"/>
      <c r="BP40" s="413"/>
      <c r="BQ40" s="237"/>
      <c r="BR40" s="237"/>
      <c r="BS40" s="340"/>
    </row>
    <row r="41" spans="1:71" ht="36" x14ac:dyDescent="0.25">
      <c r="A41" s="399"/>
      <c r="B41" s="380"/>
      <c r="C41" s="337"/>
      <c r="D41" s="380"/>
      <c r="E41" s="380"/>
      <c r="F41" s="235"/>
      <c r="G41" s="389"/>
      <c r="H41" s="235"/>
      <c r="I41" s="235"/>
      <c r="J41" s="235"/>
      <c r="K41" s="235"/>
      <c r="L41" s="235"/>
      <c r="M41" s="145">
        <v>344</v>
      </c>
      <c r="N41" s="149" t="s">
        <v>626</v>
      </c>
      <c r="O41" s="149" t="s">
        <v>425</v>
      </c>
      <c r="P41" s="189" t="s">
        <v>1751</v>
      </c>
      <c r="Q41" s="157" t="s">
        <v>455</v>
      </c>
      <c r="R41" s="157">
        <v>11</v>
      </c>
      <c r="S41" s="194">
        <v>0.15</v>
      </c>
      <c r="T41" s="157">
        <v>0</v>
      </c>
      <c r="U41" s="157">
        <v>12</v>
      </c>
      <c r="V41" s="157">
        <v>3</v>
      </c>
      <c r="W41" s="157" t="s">
        <v>694</v>
      </c>
      <c r="X41" s="157" t="s">
        <v>701</v>
      </c>
      <c r="Y41" s="157" t="s">
        <v>702</v>
      </c>
      <c r="Z41" s="413"/>
      <c r="AA41" s="413"/>
      <c r="AB41" s="413"/>
      <c r="AC41" s="413"/>
      <c r="AD41" s="413"/>
      <c r="AE41" s="413"/>
      <c r="AF41" s="413"/>
      <c r="AG41" s="237"/>
      <c r="AH41" s="237"/>
      <c r="AI41" s="413"/>
      <c r="AJ41" s="413"/>
      <c r="AK41" s="413"/>
      <c r="AL41" s="413"/>
      <c r="AM41" s="413"/>
      <c r="AN41" s="413"/>
      <c r="AO41" s="413"/>
      <c r="AP41" s="237"/>
      <c r="AQ41" s="237"/>
      <c r="AR41" s="413"/>
      <c r="AS41" s="413"/>
      <c r="AT41" s="413"/>
      <c r="AU41" s="413"/>
      <c r="AV41" s="413"/>
      <c r="AW41" s="413"/>
      <c r="AX41" s="413"/>
      <c r="AY41" s="237"/>
      <c r="AZ41" s="237"/>
      <c r="BA41" s="413"/>
      <c r="BB41" s="413"/>
      <c r="BC41" s="413"/>
      <c r="BD41" s="413"/>
      <c r="BE41" s="413"/>
      <c r="BF41" s="413"/>
      <c r="BG41" s="413"/>
      <c r="BH41" s="237"/>
      <c r="BI41" s="237"/>
      <c r="BJ41" s="413"/>
      <c r="BK41" s="413"/>
      <c r="BL41" s="413"/>
      <c r="BM41" s="413"/>
      <c r="BN41" s="413"/>
      <c r="BO41" s="413"/>
      <c r="BP41" s="413"/>
      <c r="BQ41" s="237"/>
      <c r="BR41" s="237"/>
      <c r="BS41" s="340"/>
    </row>
    <row r="42" spans="1:71" ht="72" x14ac:dyDescent="0.25">
      <c r="A42" s="399"/>
      <c r="B42" s="380"/>
      <c r="C42" s="337"/>
      <c r="D42" s="380"/>
      <c r="E42" s="380"/>
      <c r="F42" s="235"/>
      <c r="G42" s="389"/>
      <c r="H42" s="235"/>
      <c r="I42" s="235"/>
      <c r="J42" s="235"/>
      <c r="K42" s="235"/>
      <c r="L42" s="235"/>
      <c r="M42" s="145">
        <v>345</v>
      </c>
      <c r="N42" s="149" t="s">
        <v>1761</v>
      </c>
      <c r="O42" s="149" t="s">
        <v>426</v>
      </c>
      <c r="P42" s="189" t="s">
        <v>1751</v>
      </c>
      <c r="Q42" s="157" t="s">
        <v>455</v>
      </c>
      <c r="R42" s="157" t="s">
        <v>683</v>
      </c>
      <c r="S42" s="194">
        <v>0.25</v>
      </c>
      <c r="T42" s="157" t="s">
        <v>1766</v>
      </c>
      <c r="U42" s="157" t="s">
        <v>958</v>
      </c>
      <c r="V42" s="157" t="s">
        <v>959</v>
      </c>
      <c r="W42" s="157" t="s">
        <v>960</v>
      </c>
      <c r="X42" s="157" t="s">
        <v>961</v>
      </c>
      <c r="Y42" s="157" t="s">
        <v>962</v>
      </c>
      <c r="Z42" s="413"/>
      <c r="AA42" s="413"/>
      <c r="AB42" s="413"/>
      <c r="AC42" s="413"/>
      <c r="AD42" s="413"/>
      <c r="AE42" s="413"/>
      <c r="AF42" s="413"/>
      <c r="AG42" s="237"/>
      <c r="AH42" s="237"/>
      <c r="AI42" s="413"/>
      <c r="AJ42" s="413"/>
      <c r="AK42" s="413"/>
      <c r="AL42" s="413"/>
      <c r="AM42" s="413"/>
      <c r="AN42" s="413"/>
      <c r="AO42" s="413"/>
      <c r="AP42" s="237"/>
      <c r="AQ42" s="237"/>
      <c r="AR42" s="413"/>
      <c r="AS42" s="413"/>
      <c r="AT42" s="413"/>
      <c r="AU42" s="413"/>
      <c r="AV42" s="413"/>
      <c r="AW42" s="413"/>
      <c r="AX42" s="413"/>
      <c r="AY42" s="237"/>
      <c r="AZ42" s="237"/>
      <c r="BA42" s="413"/>
      <c r="BB42" s="413"/>
      <c r="BC42" s="413"/>
      <c r="BD42" s="413"/>
      <c r="BE42" s="413"/>
      <c r="BF42" s="413"/>
      <c r="BG42" s="413"/>
      <c r="BH42" s="237"/>
      <c r="BI42" s="237"/>
      <c r="BJ42" s="413"/>
      <c r="BK42" s="413"/>
      <c r="BL42" s="413"/>
      <c r="BM42" s="413"/>
      <c r="BN42" s="413"/>
      <c r="BO42" s="413"/>
      <c r="BP42" s="413"/>
      <c r="BQ42" s="237"/>
      <c r="BR42" s="237"/>
      <c r="BS42" s="340"/>
    </row>
    <row r="43" spans="1:71" ht="36" x14ac:dyDescent="0.25">
      <c r="A43" s="399"/>
      <c r="B43" s="380"/>
      <c r="C43" s="337"/>
      <c r="D43" s="380"/>
      <c r="E43" s="380"/>
      <c r="F43" s="235"/>
      <c r="G43" s="389"/>
      <c r="H43" s="235"/>
      <c r="I43" s="235"/>
      <c r="J43" s="235"/>
      <c r="K43" s="235"/>
      <c r="L43" s="235"/>
      <c r="M43" s="145">
        <v>346</v>
      </c>
      <c r="N43" s="149" t="s">
        <v>627</v>
      </c>
      <c r="O43" s="149" t="s">
        <v>426</v>
      </c>
      <c r="P43" s="189" t="s">
        <v>1751</v>
      </c>
      <c r="Q43" s="157" t="s">
        <v>455</v>
      </c>
      <c r="R43" s="157">
        <v>11</v>
      </c>
      <c r="S43" s="194">
        <v>0.05</v>
      </c>
      <c r="T43" s="157">
        <v>5</v>
      </c>
      <c r="U43" s="157" t="s">
        <v>986</v>
      </c>
      <c r="V43" s="157" t="s">
        <v>963</v>
      </c>
      <c r="W43" s="157" t="s">
        <v>964</v>
      </c>
      <c r="X43" s="157" t="s">
        <v>965</v>
      </c>
      <c r="Y43" s="157" t="s">
        <v>966</v>
      </c>
      <c r="Z43" s="413"/>
      <c r="AA43" s="413"/>
      <c r="AB43" s="413"/>
      <c r="AC43" s="413"/>
      <c r="AD43" s="413"/>
      <c r="AE43" s="413"/>
      <c r="AF43" s="413"/>
      <c r="AG43" s="237"/>
      <c r="AH43" s="237"/>
      <c r="AI43" s="413"/>
      <c r="AJ43" s="413"/>
      <c r="AK43" s="413"/>
      <c r="AL43" s="413"/>
      <c r="AM43" s="413"/>
      <c r="AN43" s="413"/>
      <c r="AO43" s="413"/>
      <c r="AP43" s="237"/>
      <c r="AQ43" s="237"/>
      <c r="AR43" s="413"/>
      <c r="AS43" s="413"/>
      <c r="AT43" s="413"/>
      <c r="AU43" s="413"/>
      <c r="AV43" s="413"/>
      <c r="AW43" s="413"/>
      <c r="AX43" s="413"/>
      <c r="AY43" s="237"/>
      <c r="AZ43" s="237"/>
      <c r="BA43" s="413"/>
      <c r="BB43" s="413"/>
      <c r="BC43" s="413"/>
      <c r="BD43" s="413"/>
      <c r="BE43" s="413"/>
      <c r="BF43" s="413"/>
      <c r="BG43" s="413"/>
      <c r="BH43" s="237"/>
      <c r="BI43" s="237"/>
      <c r="BJ43" s="413"/>
      <c r="BK43" s="413"/>
      <c r="BL43" s="413"/>
      <c r="BM43" s="413"/>
      <c r="BN43" s="413"/>
      <c r="BO43" s="413"/>
      <c r="BP43" s="413"/>
      <c r="BQ43" s="237"/>
      <c r="BR43" s="237"/>
      <c r="BS43" s="340"/>
    </row>
    <row r="44" spans="1:71" ht="49.5" customHeight="1" x14ac:dyDescent="0.25">
      <c r="A44" s="399"/>
      <c r="B44" s="380"/>
      <c r="C44" s="336"/>
      <c r="D44" s="380"/>
      <c r="E44" s="380"/>
      <c r="F44" s="236"/>
      <c r="G44" s="389"/>
      <c r="H44" s="236"/>
      <c r="I44" s="236"/>
      <c r="J44" s="236"/>
      <c r="K44" s="236"/>
      <c r="L44" s="236"/>
      <c r="M44" s="145">
        <v>347</v>
      </c>
      <c r="N44" s="149" t="s">
        <v>1187</v>
      </c>
      <c r="O44" s="149" t="s">
        <v>426</v>
      </c>
      <c r="P44" s="189" t="s">
        <v>1751</v>
      </c>
      <c r="Q44" s="157" t="s">
        <v>455</v>
      </c>
      <c r="R44" s="157">
        <v>11</v>
      </c>
      <c r="S44" s="194">
        <v>0.05</v>
      </c>
      <c r="T44" s="157">
        <v>10</v>
      </c>
      <c r="U44" s="157" t="s">
        <v>967</v>
      </c>
      <c r="V44" s="157" t="s">
        <v>968</v>
      </c>
      <c r="W44" s="157" t="s">
        <v>969</v>
      </c>
      <c r="X44" s="157" t="s">
        <v>970</v>
      </c>
      <c r="Y44" s="157" t="s">
        <v>971</v>
      </c>
      <c r="Z44" s="413"/>
      <c r="AA44" s="413"/>
      <c r="AB44" s="413"/>
      <c r="AC44" s="413"/>
      <c r="AD44" s="413"/>
      <c r="AE44" s="413"/>
      <c r="AF44" s="413"/>
      <c r="AG44" s="237"/>
      <c r="AH44" s="237"/>
      <c r="AI44" s="413"/>
      <c r="AJ44" s="413"/>
      <c r="AK44" s="413"/>
      <c r="AL44" s="413"/>
      <c r="AM44" s="413"/>
      <c r="AN44" s="413"/>
      <c r="AO44" s="413"/>
      <c r="AP44" s="237"/>
      <c r="AQ44" s="237"/>
      <c r="AR44" s="413"/>
      <c r="AS44" s="413"/>
      <c r="AT44" s="413"/>
      <c r="AU44" s="413"/>
      <c r="AV44" s="413"/>
      <c r="AW44" s="413"/>
      <c r="AX44" s="413"/>
      <c r="AY44" s="237"/>
      <c r="AZ44" s="237"/>
      <c r="BA44" s="413"/>
      <c r="BB44" s="413"/>
      <c r="BC44" s="413"/>
      <c r="BD44" s="413"/>
      <c r="BE44" s="413"/>
      <c r="BF44" s="413"/>
      <c r="BG44" s="413"/>
      <c r="BH44" s="237"/>
      <c r="BI44" s="237"/>
      <c r="BJ44" s="413"/>
      <c r="BK44" s="413"/>
      <c r="BL44" s="413"/>
      <c r="BM44" s="413"/>
      <c r="BN44" s="413"/>
      <c r="BO44" s="413"/>
      <c r="BP44" s="413"/>
      <c r="BQ44" s="237"/>
      <c r="BR44" s="237"/>
      <c r="BS44" s="351"/>
    </row>
    <row r="45" spans="1:71" x14ac:dyDescent="0.25">
      <c r="A45" s="39"/>
      <c r="B45" s="100"/>
      <c r="C45" s="100"/>
      <c r="D45" s="101"/>
      <c r="E45" s="100"/>
      <c r="F45" s="102"/>
      <c r="G45" s="39"/>
      <c r="H45" s="39"/>
      <c r="I45" s="39"/>
      <c r="J45" s="39"/>
      <c r="K45" s="39"/>
      <c r="L45" s="39"/>
      <c r="M45" s="39"/>
      <c r="N45" s="100"/>
      <c r="O45" s="100"/>
      <c r="P45" s="100"/>
      <c r="Q45" s="39"/>
      <c r="R45" s="39"/>
      <c r="S45" s="103">
        <f>SUM(S11:S44)</f>
        <v>4.6999999999999975</v>
      </c>
      <c r="T45" s="39"/>
      <c r="U45" s="39"/>
      <c r="V45" s="39"/>
      <c r="W45" s="39"/>
      <c r="X45" s="39"/>
      <c r="Y45" s="39"/>
      <c r="Z45" s="104">
        <f>SUM(Z11:Z44)</f>
        <v>24592503</v>
      </c>
      <c r="AA45" s="104">
        <f t="shared" ref="AA45:BR45" si="0">SUM(AA11:AA44)</f>
        <v>16866117</v>
      </c>
      <c r="AB45" s="104">
        <f t="shared" si="0"/>
        <v>0</v>
      </c>
      <c r="AC45" s="104">
        <f t="shared" si="0"/>
        <v>0</v>
      </c>
      <c r="AD45" s="104">
        <f t="shared" si="0"/>
        <v>7726386</v>
      </c>
      <c r="AE45" s="104">
        <f t="shared" si="0"/>
        <v>0</v>
      </c>
      <c r="AF45" s="104">
        <f t="shared" si="0"/>
        <v>0</v>
      </c>
      <c r="AG45" s="104">
        <f t="shared" si="0"/>
        <v>0</v>
      </c>
      <c r="AH45" s="104">
        <f t="shared" si="0"/>
        <v>0</v>
      </c>
      <c r="AI45" s="104">
        <f t="shared" si="0"/>
        <v>5727157</v>
      </c>
      <c r="AJ45" s="104">
        <f t="shared" si="0"/>
        <v>3880342</v>
      </c>
      <c r="AK45" s="104">
        <f t="shared" si="0"/>
        <v>0</v>
      </c>
      <c r="AL45" s="104">
        <f t="shared" si="0"/>
        <v>0</v>
      </c>
      <c r="AM45" s="104">
        <f t="shared" si="0"/>
        <v>1846815</v>
      </c>
      <c r="AN45" s="104">
        <f t="shared" si="0"/>
        <v>0</v>
      </c>
      <c r="AO45" s="104">
        <f t="shared" si="0"/>
        <v>0</v>
      </c>
      <c r="AP45" s="104">
        <f t="shared" si="0"/>
        <v>0</v>
      </c>
      <c r="AQ45" s="104">
        <f t="shared" si="0"/>
        <v>0</v>
      </c>
      <c r="AR45" s="104">
        <f t="shared" si="0"/>
        <v>5967517</v>
      </c>
      <c r="AS45" s="104">
        <f t="shared" si="0"/>
        <v>4065297</v>
      </c>
      <c r="AT45" s="104">
        <f t="shared" si="0"/>
        <v>0</v>
      </c>
      <c r="AU45" s="104">
        <f t="shared" si="0"/>
        <v>0</v>
      </c>
      <c r="AV45" s="104">
        <f t="shared" si="0"/>
        <v>1902220</v>
      </c>
      <c r="AW45" s="104">
        <f t="shared" si="0"/>
        <v>0</v>
      </c>
      <c r="AX45" s="104">
        <f t="shared" si="0"/>
        <v>0</v>
      </c>
      <c r="AY45" s="104">
        <f t="shared" si="0"/>
        <v>0</v>
      </c>
      <c r="AZ45" s="104">
        <f t="shared" si="0"/>
        <v>0</v>
      </c>
      <c r="BA45" s="104">
        <f t="shared" si="0"/>
        <v>6231889</v>
      </c>
      <c r="BB45" s="104">
        <f t="shared" si="0"/>
        <v>4272603</v>
      </c>
      <c r="BC45" s="104">
        <f t="shared" si="0"/>
        <v>0</v>
      </c>
      <c r="BD45" s="104">
        <f t="shared" si="0"/>
        <v>0</v>
      </c>
      <c r="BE45" s="104">
        <f t="shared" si="0"/>
        <v>1959286</v>
      </c>
      <c r="BF45" s="104">
        <f t="shared" si="0"/>
        <v>0</v>
      </c>
      <c r="BG45" s="104">
        <f t="shared" si="0"/>
        <v>0</v>
      </c>
      <c r="BH45" s="104">
        <f t="shared" si="0"/>
        <v>0</v>
      </c>
      <c r="BI45" s="104">
        <f t="shared" si="0"/>
        <v>0</v>
      </c>
      <c r="BJ45" s="104">
        <f t="shared" si="0"/>
        <v>6666939</v>
      </c>
      <c r="BK45" s="104">
        <f t="shared" si="0"/>
        <v>4648874</v>
      </c>
      <c r="BL45" s="104">
        <f t="shared" si="0"/>
        <v>0</v>
      </c>
      <c r="BM45" s="104">
        <f t="shared" si="0"/>
        <v>0</v>
      </c>
      <c r="BN45" s="104">
        <f t="shared" si="0"/>
        <v>2018065</v>
      </c>
      <c r="BO45" s="104">
        <f t="shared" si="0"/>
        <v>0</v>
      </c>
      <c r="BP45" s="104">
        <f t="shared" si="0"/>
        <v>0</v>
      </c>
      <c r="BQ45" s="104">
        <f t="shared" si="0"/>
        <v>0</v>
      </c>
      <c r="BR45" s="104">
        <f t="shared" si="0"/>
        <v>0</v>
      </c>
      <c r="BS45" s="39"/>
    </row>
    <row r="47" spans="1:71" x14ac:dyDescent="0.25">
      <c r="Z47" s="128">
        <v>24592502</v>
      </c>
      <c r="AA47" s="128">
        <v>16866117</v>
      </c>
      <c r="AB47" s="128">
        <v>0</v>
      </c>
      <c r="AC47" s="128">
        <v>0</v>
      </c>
      <c r="AD47" s="128">
        <v>7726386</v>
      </c>
      <c r="AE47" s="128">
        <v>0</v>
      </c>
      <c r="AF47" s="128">
        <v>0</v>
      </c>
      <c r="AG47" s="128">
        <v>0</v>
      </c>
      <c r="AH47" s="128">
        <v>0</v>
      </c>
      <c r="AI47" s="128">
        <v>5727157</v>
      </c>
      <c r="AJ47" s="128">
        <v>3880342</v>
      </c>
      <c r="AK47" s="128">
        <v>0</v>
      </c>
      <c r="AL47" s="128">
        <v>0</v>
      </c>
      <c r="AM47" s="128">
        <v>1846815</v>
      </c>
      <c r="AN47" s="128">
        <v>0</v>
      </c>
      <c r="AO47" s="128">
        <v>0</v>
      </c>
      <c r="AP47" s="128">
        <v>0</v>
      </c>
      <c r="AQ47" s="128">
        <v>0</v>
      </c>
      <c r="AR47" s="128">
        <v>5967516</v>
      </c>
      <c r="AS47" s="128">
        <v>4065297</v>
      </c>
      <c r="AT47" s="128">
        <v>0</v>
      </c>
      <c r="AU47" s="128">
        <v>0</v>
      </c>
      <c r="AV47" s="128">
        <v>1902220</v>
      </c>
      <c r="AW47" s="128">
        <v>0</v>
      </c>
      <c r="AX47" s="128">
        <v>0</v>
      </c>
      <c r="AY47" s="128">
        <v>0</v>
      </c>
      <c r="AZ47" s="128">
        <v>0</v>
      </c>
      <c r="BA47" s="128">
        <v>6231889</v>
      </c>
      <c r="BB47" s="128">
        <v>4272603</v>
      </c>
      <c r="BC47" s="128">
        <v>0</v>
      </c>
      <c r="BD47" s="128">
        <v>0</v>
      </c>
      <c r="BE47" s="128">
        <v>1959286</v>
      </c>
      <c r="BF47" s="128">
        <v>0</v>
      </c>
      <c r="BG47" s="128">
        <v>0</v>
      </c>
      <c r="BH47" s="128">
        <v>0</v>
      </c>
      <c r="BI47" s="128">
        <v>0</v>
      </c>
      <c r="BJ47" s="128">
        <v>6666939</v>
      </c>
      <c r="BK47" s="128">
        <v>4648874</v>
      </c>
      <c r="BL47" s="128">
        <v>0</v>
      </c>
      <c r="BM47" s="128">
        <v>0</v>
      </c>
      <c r="BN47" s="128">
        <v>2018065</v>
      </c>
      <c r="BO47" s="128">
        <v>0</v>
      </c>
      <c r="BP47" s="128">
        <v>0</v>
      </c>
      <c r="BQ47" s="128">
        <v>0</v>
      </c>
      <c r="BR47" s="128">
        <v>0</v>
      </c>
    </row>
  </sheetData>
  <sheetProtection selectLockedCells="1" selectUnlockedCells="1"/>
  <mergeCells count="304">
    <mergeCell ref="AK28:AK36"/>
    <mergeCell ref="BL28:BL36"/>
    <mergeCell ref="BM28:BM36"/>
    <mergeCell ref="I30:I31"/>
    <mergeCell ref="J30:J31"/>
    <mergeCell ref="K30:K31"/>
    <mergeCell ref="K32:K33"/>
    <mergeCell ref="L32:L33"/>
    <mergeCell ref="L28:L29"/>
    <mergeCell ref="K28:K29"/>
    <mergeCell ref="AJ28:AJ36"/>
    <mergeCell ref="BD28:BD36"/>
    <mergeCell ref="J28:J29"/>
    <mergeCell ref="Z28:Z36"/>
    <mergeCell ref="BK28:BK36"/>
    <mergeCell ref="BK18:BK27"/>
    <mergeCell ref="AV28:AV36"/>
    <mergeCell ref="AW28:AW36"/>
    <mergeCell ref="AX28:AX36"/>
    <mergeCell ref="AY28:AY36"/>
    <mergeCell ref="AZ28:AZ36"/>
    <mergeCell ref="BA28:BA36"/>
    <mergeCell ref="BB28:BB36"/>
    <mergeCell ref="BC28:BC36"/>
    <mergeCell ref="BE28:BE36"/>
    <mergeCell ref="BF28:BF36"/>
    <mergeCell ref="BG28:BG36"/>
    <mergeCell ref="BH28:BH36"/>
    <mergeCell ref="BI28:BI36"/>
    <mergeCell ref="BJ28:BJ36"/>
    <mergeCell ref="BC18:BC27"/>
    <mergeCell ref="BG18:BG27"/>
    <mergeCell ref="BH18:BH27"/>
    <mergeCell ref="BI18:BI27"/>
    <mergeCell ref="BJ18:BJ27"/>
    <mergeCell ref="BD18:BD27"/>
    <mergeCell ref="BE18:BE27"/>
    <mergeCell ref="BF18:BF27"/>
    <mergeCell ref="AV18:AV27"/>
    <mergeCell ref="AY11:AY17"/>
    <mergeCell ref="AZ11:AZ17"/>
    <mergeCell ref="BA11:BA17"/>
    <mergeCell ref="BB11:BB17"/>
    <mergeCell ref="AW11:AW17"/>
    <mergeCell ref="AX11:AX17"/>
    <mergeCell ref="BC11:BC17"/>
    <mergeCell ref="BD11:BD17"/>
    <mergeCell ref="AN11:AN17"/>
    <mergeCell ref="AJ18:AJ27"/>
    <mergeCell ref="AK18:AK27"/>
    <mergeCell ref="AL18:AL27"/>
    <mergeCell ref="AM18:AM27"/>
    <mergeCell ref="AN18:AN27"/>
    <mergeCell ref="AU18:AU27"/>
    <mergeCell ref="AO11:AO17"/>
    <mergeCell ref="AP11:AP17"/>
    <mergeCell ref="AL11:AL17"/>
    <mergeCell ref="AM11:AM17"/>
    <mergeCell ref="BM11:BM17"/>
    <mergeCell ref="BN11:BN17"/>
    <mergeCell ref="BO11:BO17"/>
    <mergeCell ref="BH11:BH17"/>
    <mergeCell ref="BI11:BI17"/>
    <mergeCell ref="BJ11:BJ17"/>
    <mergeCell ref="BE11:BE17"/>
    <mergeCell ref="BF11:BF17"/>
    <mergeCell ref="BP11:BP17"/>
    <mergeCell ref="BK11:BK17"/>
    <mergeCell ref="BL11:BL17"/>
    <mergeCell ref="BG11:BG17"/>
    <mergeCell ref="M9:M10"/>
    <mergeCell ref="A2:BS2"/>
    <mergeCell ref="A3:BS3"/>
    <mergeCell ref="I11:I17"/>
    <mergeCell ref="J11:J17"/>
    <mergeCell ref="K11:K17"/>
    <mergeCell ref="L11:L17"/>
    <mergeCell ref="BS11:BS44"/>
    <mergeCell ref="AI9:AO9"/>
    <mergeCell ref="K23:K27"/>
    <mergeCell ref="BS9:BS10"/>
    <mergeCell ref="N9:Y9"/>
    <mergeCell ref="AP9:AQ9"/>
    <mergeCell ref="AY9:AZ9"/>
    <mergeCell ref="BH9:BI9"/>
    <mergeCell ref="BQ9:BR9"/>
    <mergeCell ref="BA9:BG9"/>
    <mergeCell ref="AG9:AH9"/>
    <mergeCell ref="Z9:AF9"/>
    <mergeCell ref="AR9:AX9"/>
    <mergeCell ref="A28:A36"/>
    <mergeCell ref="B28:B34"/>
    <mergeCell ref="D28:D29"/>
    <mergeCell ref="E28:E29"/>
    <mergeCell ref="C32:C33"/>
    <mergeCell ref="B21:B27"/>
    <mergeCell ref="D21:D27"/>
    <mergeCell ref="E23:E27"/>
    <mergeCell ref="C30:C31"/>
    <mergeCell ref="D30:D31"/>
    <mergeCell ref="E30:E31"/>
    <mergeCell ref="F30:F31"/>
    <mergeCell ref="C23:C27"/>
    <mergeCell ref="G30:G31"/>
    <mergeCell ref="F28:F29"/>
    <mergeCell ref="G28:G29"/>
    <mergeCell ref="H28:H29"/>
    <mergeCell ref="I28:I29"/>
    <mergeCell ref="H30:H31"/>
    <mergeCell ref="L30:L31"/>
    <mergeCell ref="J32:J33"/>
    <mergeCell ref="BJ9:BP9"/>
    <mergeCell ref="Z18:Z27"/>
    <mergeCell ref="AJ11:AJ17"/>
    <mergeCell ref="AK11:AK17"/>
    <mergeCell ref="AQ11:AQ17"/>
    <mergeCell ref="AR11:AR17"/>
    <mergeCell ref="AS11:AS17"/>
    <mergeCell ref="AT11:AT17"/>
    <mergeCell ref="AU11:AU17"/>
    <mergeCell ref="AV11:AV17"/>
    <mergeCell ref="F32:F33"/>
    <mergeCell ref="G32:G33"/>
    <mergeCell ref="H32:H33"/>
    <mergeCell ref="I32:I33"/>
    <mergeCell ref="BN18:BN27"/>
    <mergeCell ref="BO18:BO27"/>
    <mergeCell ref="C9:C10"/>
    <mergeCell ref="B9:B10"/>
    <mergeCell ref="A9:A10"/>
    <mergeCell ref="D9:L9"/>
    <mergeCell ref="A18:A27"/>
    <mergeCell ref="B18:B20"/>
    <mergeCell ref="C18:C20"/>
    <mergeCell ref="D18:D20"/>
    <mergeCell ref="E18:E20"/>
    <mergeCell ref="K18:K20"/>
    <mergeCell ref="F23:F27"/>
    <mergeCell ref="G23:G27"/>
    <mergeCell ref="L23:L27"/>
    <mergeCell ref="J18:J20"/>
    <mergeCell ref="K40:K44"/>
    <mergeCell ref="J40:J44"/>
    <mergeCell ref="G35:G36"/>
    <mergeCell ref="J35:J36"/>
    <mergeCell ref="L35:L36"/>
    <mergeCell ref="K37:K39"/>
    <mergeCell ref="L40:L44"/>
    <mergeCell ref="G37:G39"/>
    <mergeCell ref="K35:K36"/>
    <mergeCell ref="I40:I44"/>
    <mergeCell ref="I37:I39"/>
    <mergeCell ref="I35:I36"/>
    <mergeCell ref="L37:L39"/>
    <mergeCell ref="B35:B36"/>
    <mergeCell ref="C35:C36"/>
    <mergeCell ref="D35:D36"/>
    <mergeCell ref="E35:E36"/>
    <mergeCell ref="F35:F36"/>
    <mergeCell ref="J37:J39"/>
    <mergeCell ref="G40:G44"/>
    <mergeCell ref="H40:H44"/>
    <mergeCell ref="F37:F39"/>
    <mergeCell ref="H35:H36"/>
    <mergeCell ref="A37:A44"/>
    <mergeCell ref="B37:B44"/>
    <mergeCell ref="C37:C39"/>
    <mergeCell ref="D37:D39"/>
    <mergeCell ref="E37:E39"/>
    <mergeCell ref="C40:C44"/>
    <mergeCell ref="D40:D44"/>
    <mergeCell ref="E40:E44"/>
    <mergeCell ref="F40:F44"/>
    <mergeCell ref="E4:N4"/>
    <mergeCell ref="E7:BS7"/>
    <mergeCell ref="C28:C29"/>
    <mergeCell ref="D32:D33"/>
    <mergeCell ref="E5:N5"/>
    <mergeCell ref="E6:N6"/>
    <mergeCell ref="H37:H39"/>
    <mergeCell ref="A11:A17"/>
    <mergeCell ref="B11:B17"/>
    <mergeCell ref="D11:D17"/>
    <mergeCell ref="E11:E17"/>
    <mergeCell ref="F11:F17"/>
    <mergeCell ref="H11:H17"/>
    <mergeCell ref="C11:C17"/>
    <mergeCell ref="G11:G17"/>
    <mergeCell ref="E32:E33"/>
    <mergeCell ref="H23:H27"/>
    <mergeCell ref="I23:I27"/>
    <mergeCell ref="J23:J27"/>
    <mergeCell ref="L18:L20"/>
    <mergeCell ref="F18:F20"/>
    <mergeCell ref="G18:G20"/>
    <mergeCell ref="H18:H20"/>
    <mergeCell ref="I18:I20"/>
    <mergeCell ref="Z37:Z44"/>
    <mergeCell ref="AA11:AA17"/>
    <mergeCell ref="AB11:AB17"/>
    <mergeCell ref="AC11:AC17"/>
    <mergeCell ref="Z11:Z17"/>
    <mergeCell ref="AF11:AF17"/>
    <mergeCell ref="AG11:AG17"/>
    <mergeCell ref="AH11:AH17"/>
    <mergeCell ref="AI11:AI17"/>
    <mergeCell ref="AD11:AD17"/>
    <mergeCell ref="AE11:AE17"/>
    <mergeCell ref="AI18:AI27"/>
    <mergeCell ref="BQ11:BQ17"/>
    <mergeCell ref="BR11:BR17"/>
    <mergeCell ref="AA18:AA27"/>
    <mergeCell ref="AB18:AB27"/>
    <mergeCell ref="AC18:AC27"/>
    <mergeCell ref="AD18:AD27"/>
    <mergeCell ref="AE18:AE27"/>
    <mergeCell ref="AF18:AF27"/>
    <mergeCell ref="AG18:AG27"/>
    <mergeCell ref="AH18:AH27"/>
    <mergeCell ref="AO18:AO27"/>
    <mergeCell ref="AP18:AP27"/>
    <mergeCell ref="AQ18:AQ27"/>
    <mergeCell ref="AR18:AR27"/>
    <mergeCell ref="AS18:AS27"/>
    <mergeCell ref="AT18:AT27"/>
    <mergeCell ref="AW18:AW27"/>
    <mergeCell ref="AX18:AX27"/>
    <mergeCell ref="AY18:AY27"/>
    <mergeCell ref="AZ18:AZ27"/>
    <mergeCell ref="BA18:BA27"/>
    <mergeCell ref="BB18:BB27"/>
    <mergeCell ref="BL18:BL27"/>
    <mergeCell ref="BM18:BM27"/>
    <mergeCell ref="BP18:BP27"/>
    <mergeCell ref="BQ18:BQ27"/>
    <mergeCell ref="BR18:BR27"/>
    <mergeCell ref="AA28:AA36"/>
    <mergeCell ref="AB28:AB36"/>
    <mergeCell ref="AC28:AC36"/>
    <mergeCell ref="AD28:AD36"/>
    <mergeCell ref="AE28:AE36"/>
    <mergeCell ref="AF28:AF36"/>
    <mergeCell ref="AG28:AG36"/>
    <mergeCell ref="AH28:AH36"/>
    <mergeCell ref="AI28:AI36"/>
    <mergeCell ref="AL28:AL36"/>
    <mergeCell ref="AM28:AM36"/>
    <mergeCell ref="AN28:AN36"/>
    <mergeCell ref="AO28:AO36"/>
    <mergeCell ref="AP28:AP36"/>
    <mergeCell ref="AQ28:AQ36"/>
    <mergeCell ref="AR28:AR36"/>
    <mergeCell ref="AS28:AS36"/>
    <mergeCell ref="AT28:AT36"/>
    <mergeCell ref="AU28:AU36"/>
    <mergeCell ref="BN28:BN36"/>
    <mergeCell ref="BO28:BO36"/>
    <mergeCell ref="BP28:BP36"/>
    <mergeCell ref="BQ28:BQ36"/>
    <mergeCell ref="BR28:BR36"/>
    <mergeCell ref="AA37:AA44"/>
    <mergeCell ref="AB37:AB44"/>
    <mergeCell ref="AC37:AC44"/>
    <mergeCell ref="AD37:AD44"/>
    <mergeCell ref="AE37:AE44"/>
    <mergeCell ref="AF37:AF44"/>
    <mergeCell ref="AG37:AG44"/>
    <mergeCell ref="AH37:AH44"/>
    <mergeCell ref="AI37:AI44"/>
    <mergeCell ref="AJ37:AJ44"/>
    <mergeCell ref="AK37:AK44"/>
    <mergeCell ref="AL37:AL44"/>
    <mergeCell ref="AM37:AM44"/>
    <mergeCell ref="AN37:AN44"/>
    <mergeCell ref="AO37:AO44"/>
    <mergeCell ref="AP37:AP44"/>
    <mergeCell ref="AQ37:AQ44"/>
    <mergeCell ref="AR37:AR44"/>
    <mergeCell ref="AS37:AS44"/>
    <mergeCell ref="AT37:AT44"/>
    <mergeCell ref="AU37:AU44"/>
    <mergeCell ref="AV37:AV44"/>
    <mergeCell ref="AW37:AW44"/>
    <mergeCell ref="AX37:AX44"/>
    <mergeCell ref="AY37:AY44"/>
    <mergeCell ref="AZ37:AZ44"/>
    <mergeCell ref="BA37:BA44"/>
    <mergeCell ref="BB37:BB44"/>
    <mergeCell ref="BR37:BR44"/>
    <mergeCell ref="BJ37:BJ44"/>
    <mergeCell ref="BK37:BK44"/>
    <mergeCell ref="BL37:BL44"/>
    <mergeCell ref="BM37:BM44"/>
    <mergeCell ref="BN37:BN44"/>
    <mergeCell ref="BO37:BO44"/>
    <mergeCell ref="BC37:BC44"/>
    <mergeCell ref="BD37:BD44"/>
    <mergeCell ref="BE37:BE44"/>
    <mergeCell ref="BF37:BF44"/>
    <mergeCell ref="BG37:BG44"/>
    <mergeCell ref="BH37:BH44"/>
    <mergeCell ref="BI37:BI44"/>
    <mergeCell ref="BP37:BP44"/>
    <mergeCell ref="BQ37:BQ44"/>
  </mergeCells>
  <pageMargins left="0.7" right="0.7" top="0.75" bottom="0.75" header="0.3" footer="0.3"/>
  <pageSetup paperSize="5" orientation="portrait" r:id="rId1"/>
  <ignoredErrors>
    <ignoredError sqref="R31" twoDigitTextYea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BS32"/>
  <sheetViews>
    <sheetView topLeftCell="A20" zoomScale="90" zoomScaleNormal="90" workbookViewId="0">
      <selection activeCell="C26" sqref="C26:C28"/>
    </sheetView>
  </sheetViews>
  <sheetFormatPr baseColWidth="10" defaultColWidth="10.85546875" defaultRowHeight="11.25" x14ac:dyDescent="0.25"/>
  <cols>
    <col min="1" max="1" width="9.42578125" style="19" customWidth="1"/>
    <col min="2" max="2" width="26.42578125" style="19" customWidth="1"/>
    <col min="3" max="3" width="4.140625" style="19" customWidth="1"/>
    <col min="4" max="4" width="22.42578125" style="19" customWidth="1"/>
    <col min="5" max="5" width="25.85546875" style="19" customWidth="1"/>
    <col min="6" max="6" width="7.140625" style="19" customWidth="1"/>
    <col min="7" max="7" width="8" style="19" customWidth="1"/>
    <col min="8" max="8" width="4.28515625" style="19" customWidth="1"/>
    <col min="9" max="9" width="8.7109375" style="19" customWidth="1"/>
    <col min="10" max="10" width="7.5703125" style="19" customWidth="1"/>
    <col min="11" max="11" width="8.85546875" style="19" customWidth="1"/>
    <col min="12" max="12" width="10.140625" style="19" customWidth="1"/>
    <col min="13" max="13" width="4.5703125" style="19" customWidth="1"/>
    <col min="14" max="14" width="45.85546875" style="19" customWidth="1"/>
    <col min="15" max="15" width="26.42578125" style="19" bestFit="1" customWidth="1"/>
    <col min="16" max="16" width="3.5703125" style="19" customWidth="1"/>
    <col min="17" max="17" width="5.42578125" style="19" bestFit="1" customWidth="1"/>
    <col min="18" max="18" width="5.140625" style="19" customWidth="1"/>
    <col min="19" max="19" width="5" style="20" customWidth="1"/>
    <col min="20" max="20" width="8.7109375" style="19" customWidth="1"/>
    <col min="21" max="21" width="9" style="19" customWidth="1"/>
    <col min="22" max="22" width="8" style="19" customWidth="1"/>
    <col min="23" max="23" width="9.42578125" style="19" customWidth="1"/>
    <col min="24" max="24" width="7.7109375" style="19" customWidth="1"/>
    <col min="25" max="25" width="9" style="19" customWidth="1"/>
    <col min="26" max="26" width="10.28515625" style="19" customWidth="1"/>
    <col min="27" max="27" width="10.42578125" style="19" customWidth="1"/>
    <col min="28" max="28" width="6.42578125" style="19" customWidth="1"/>
    <col min="29" max="29" width="10" style="19" customWidth="1"/>
    <col min="30" max="30" width="10.140625" style="19" customWidth="1"/>
    <col min="31" max="32" width="9.7109375" style="19" customWidth="1"/>
    <col min="33" max="34" width="7.85546875" style="19" customWidth="1"/>
    <col min="35" max="35" width="9.5703125" style="19" customWidth="1"/>
    <col min="36" max="36" width="9.7109375" style="19" customWidth="1"/>
    <col min="37" max="37" width="7.140625" style="19" customWidth="1"/>
    <col min="38" max="38" width="9.7109375" style="19" customWidth="1"/>
    <col min="39" max="39" width="10.85546875" style="19" customWidth="1"/>
    <col min="40" max="40" width="8.28515625" style="19" customWidth="1"/>
    <col min="41" max="43" width="9.42578125" style="19" customWidth="1"/>
    <col min="44" max="44" width="9.5703125" style="19" customWidth="1"/>
    <col min="45" max="45" width="9.42578125" style="19" customWidth="1"/>
    <col min="46" max="46" width="7.7109375" style="19" customWidth="1"/>
    <col min="47" max="47" width="8.42578125" style="19" customWidth="1"/>
    <col min="48" max="48" width="9.140625" style="19" customWidth="1"/>
    <col min="49" max="49" width="9.28515625" style="19" customWidth="1"/>
    <col min="50" max="51" width="8" style="19" customWidth="1"/>
    <col min="52" max="52" width="10.5703125" style="19" customWidth="1"/>
    <col min="53" max="53" width="9" style="19" customWidth="1"/>
    <col min="54" max="54" width="10" style="19" customWidth="1"/>
    <col min="55" max="55" width="8.42578125" style="19" customWidth="1"/>
    <col min="56" max="56" width="11.5703125" style="19" customWidth="1"/>
    <col min="57" max="57" width="10.28515625" style="19" customWidth="1"/>
    <col min="58" max="58" width="8.42578125" style="19" customWidth="1"/>
    <col min="59" max="59" width="10.140625" style="19" customWidth="1"/>
    <col min="60" max="60" width="8.140625" style="19" customWidth="1"/>
    <col min="61" max="61" width="10" style="19" customWidth="1"/>
    <col min="62" max="62" width="10.7109375" style="19" customWidth="1"/>
    <col min="63" max="63" width="10.85546875" style="19" customWidth="1"/>
    <col min="64" max="64" width="8.85546875" style="19" customWidth="1"/>
    <col min="65" max="65" width="10.7109375" style="19" customWidth="1"/>
    <col min="66" max="66" width="10.5703125" style="19" customWidth="1"/>
    <col min="67" max="67" width="8.7109375" style="19" customWidth="1"/>
    <col min="68" max="68" width="10" style="19" customWidth="1"/>
    <col min="69" max="69" width="9.140625" style="19" customWidth="1"/>
    <col min="70" max="70" width="8" style="19" customWidth="1"/>
    <col min="71" max="71" width="17.7109375" style="19" customWidth="1"/>
    <col min="72" max="16384" width="10.85546875" style="19"/>
  </cols>
  <sheetData>
    <row r="2" spans="1:71" ht="11.25" customHeight="1" x14ac:dyDescent="0.25">
      <c r="A2" s="426"/>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c r="BA2" s="426"/>
      <c r="BB2" s="426"/>
      <c r="BC2" s="426"/>
      <c r="BD2" s="426"/>
      <c r="BE2" s="426"/>
      <c r="BF2" s="426"/>
      <c r="BG2" s="426"/>
      <c r="BH2" s="426"/>
      <c r="BI2" s="426"/>
      <c r="BJ2" s="426"/>
      <c r="BK2" s="426"/>
      <c r="BL2" s="426"/>
      <c r="BM2" s="426"/>
      <c r="BN2" s="426"/>
      <c r="BO2" s="426"/>
      <c r="BP2" s="426"/>
      <c r="BQ2" s="426"/>
      <c r="BR2" s="426"/>
      <c r="BS2" s="426"/>
    </row>
    <row r="3" spans="1:71" ht="15" customHeight="1" x14ac:dyDescent="0.25">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row>
    <row r="4" spans="1:71" ht="15" customHeight="1" x14ac:dyDescent="0.25">
      <c r="A4" s="35"/>
      <c r="B4" s="53"/>
      <c r="C4" s="53"/>
      <c r="D4" s="57" t="s">
        <v>1398</v>
      </c>
      <c r="E4" s="267" t="s">
        <v>1327</v>
      </c>
      <c r="F4" s="267"/>
      <c r="G4" s="267"/>
      <c r="H4" s="267"/>
      <c r="I4" s="267"/>
      <c r="J4" s="267"/>
      <c r="K4" s="267"/>
      <c r="L4" s="267"/>
      <c r="M4" s="267"/>
      <c r="N4" s="69"/>
      <c r="O4" s="69"/>
      <c r="P4" s="130"/>
      <c r="Q4" s="35"/>
      <c r="R4" s="35"/>
      <c r="S4" s="35"/>
      <c r="T4" s="35"/>
      <c r="U4" s="35"/>
      <c r="V4" s="93"/>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row>
    <row r="5" spans="1:71" ht="21.75" customHeight="1" x14ac:dyDescent="0.25">
      <c r="A5" s="35"/>
      <c r="B5" s="53"/>
      <c r="C5" s="53"/>
      <c r="D5" s="35" t="s">
        <v>1</v>
      </c>
      <c r="E5" s="268" t="s">
        <v>17</v>
      </c>
      <c r="F5" s="268"/>
      <c r="G5" s="268"/>
      <c r="H5" s="268"/>
      <c r="I5" s="268"/>
      <c r="J5" s="268"/>
      <c r="K5" s="268"/>
      <c r="L5" s="268"/>
      <c r="M5" s="268"/>
      <c r="N5" s="35"/>
      <c r="O5" s="35"/>
      <c r="P5" s="131"/>
      <c r="Q5" s="35"/>
      <c r="R5" s="35"/>
      <c r="S5" s="35"/>
      <c r="T5" s="35"/>
      <c r="U5" s="35"/>
      <c r="V5" s="93"/>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row>
    <row r="6" spans="1:71" ht="12.75" customHeight="1" x14ac:dyDescent="0.2">
      <c r="A6" s="35"/>
      <c r="B6" s="3"/>
      <c r="C6" s="3"/>
      <c r="D6" s="35" t="s">
        <v>111</v>
      </c>
      <c r="E6" s="268" t="s">
        <v>1487</v>
      </c>
      <c r="F6" s="268"/>
      <c r="G6" s="268"/>
      <c r="H6" s="268"/>
      <c r="I6" s="268"/>
      <c r="J6" s="268"/>
      <c r="K6" s="268"/>
      <c r="L6" s="268"/>
      <c r="M6" s="268"/>
      <c r="N6" s="35"/>
      <c r="O6" s="35"/>
      <c r="P6" s="131"/>
      <c r="Q6" s="35"/>
      <c r="R6" s="35"/>
      <c r="S6" s="35"/>
      <c r="T6" s="35"/>
      <c r="U6" s="35"/>
      <c r="V6" s="93"/>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row>
    <row r="7" spans="1:71" ht="12.75" customHeight="1" x14ac:dyDescent="0.2">
      <c r="A7" s="35"/>
      <c r="B7" s="3"/>
      <c r="C7" s="3"/>
      <c r="D7" s="35" t="s">
        <v>513</v>
      </c>
      <c r="E7" s="268" t="s">
        <v>21</v>
      </c>
      <c r="F7" s="268"/>
      <c r="G7" s="268"/>
      <c r="H7" s="268"/>
      <c r="I7" s="268"/>
      <c r="J7" s="268"/>
      <c r="K7" s="268"/>
      <c r="L7" s="268"/>
      <c r="M7" s="268"/>
      <c r="N7" s="268"/>
      <c r="O7" s="268"/>
      <c r="P7" s="268"/>
      <c r="Q7" s="268"/>
      <c r="R7" s="268"/>
      <c r="S7" s="268"/>
      <c r="T7" s="268"/>
      <c r="U7" s="268"/>
      <c r="V7" s="268"/>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row>
    <row r="8" spans="1:71" ht="17.25" customHeight="1" x14ac:dyDescent="0.2">
      <c r="A8" s="65"/>
      <c r="B8" s="3"/>
      <c r="C8" s="3"/>
      <c r="D8" s="427"/>
      <c r="E8" s="427"/>
      <c r="F8" s="427"/>
      <c r="G8" s="427"/>
      <c r="H8" s="427"/>
      <c r="I8" s="427"/>
      <c r="J8" s="427"/>
      <c r="K8" s="427"/>
      <c r="L8" s="427"/>
      <c r="M8" s="427"/>
      <c r="N8" s="427"/>
      <c r="O8" s="427"/>
      <c r="P8" s="427"/>
      <c r="Q8" s="427"/>
      <c r="R8" s="427"/>
      <c r="S8" s="427"/>
      <c r="T8" s="427"/>
      <c r="U8" s="427"/>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row>
    <row r="9" spans="1:71" ht="15" customHeight="1" x14ac:dyDescent="0.25">
      <c r="A9" s="381" t="s">
        <v>224</v>
      </c>
      <c r="B9" s="381" t="s">
        <v>15</v>
      </c>
      <c r="C9" s="381" t="s">
        <v>454</v>
      </c>
      <c r="D9" s="241" t="s">
        <v>7</v>
      </c>
      <c r="E9" s="241"/>
      <c r="F9" s="241"/>
      <c r="G9" s="241"/>
      <c r="H9" s="241"/>
      <c r="I9" s="241"/>
      <c r="J9" s="241"/>
      <c r="K9" s="241"/>
      <c r="L9" s="241"/>
      <c r="M9" s="430" t="s">
        <v>1451</v>
      </c>
      <c r="N9" s="241" t="s">
        <v>8</v>
      </c>
      <c r="O9" s="241"/>
      <c r="P9" s="241"/>
      <c r="Q9" s="241"/>
      <c r="R9" s="241"/>
      <c r="S9" s="241"/>
      <c r="T9" s="241"/>
      <c r="U9" s="241"/>
      <c r="V9" s="241"/>
      <c r="W9" s="241"/>
      <c r="X9" s="241"/>
      <c r="Y9" s="241"/>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382" t="s">
        <v>5</v>
      </c>
    </row>
    <row r="10" spans="1:71" ht="99" customHeight="1" x14ac:dyDescent="0.25">
      <c r="A10" s="381"/>
      <c r="B10" s="381"/>
      <c r="C10" s="381"/>
      <c r="D10" s="145" t="s">
        <v>9</v>
      </c>
      <c r="E10" s="145" t="s">
        <v>10</v>
      </c>
      <c r="F10" s="30" t="s">
        <v>12</v>
      </c>
      <c r="G10" s="30" t="s">
        <v>13</v>
      </c>
      <c r="H10" s="30" t="s">
        <v>0</v>
      </c>
      <c r="I10" s="30" t="s">
        <v>463</v>
      </c>
      <c r="J10" s="30" t="s">
        <v>464</v>
      </c>
      <c r="K10" s="30" t="s">
        <v>14</v>
      </c>
      <c r="L10" s="30" t="s">
        <v>465</v>
      </c>
      <c r="M10" s="430"/>
      <c r="N10" s="145" t="s">
        <v>11</v>
      </c>
      <c r="O10" s="145" t="s">
        <v>10</v>
      </c>
      <c r="P10" s="30" t="s">
        <v>1760</v>
      </c>
      <c r="Q10" s="30" t="s">
        <v>0</v>
      </c>
      <c r="R10" s="30" t="s">
        <v>16</v>
      </c>
      <c r="S10" s="30"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382"/>
    </row>
    <row r="11" spans="1:71" ht="43.5" customHeight="1" x14ac:dyDescent="0.25">
      <c r="A11" s="428" t="s">
        <v>514</v>
      </c>
      <c r="B11" s="380" t="s">
        <v>1665</v>
      </c>
      <c r="C11" s="241">
        <v>120</v>
      </c>
      <c r="D11" s="380" t="s">
        <v>383</v>
      </c>
      <c r="E11" s="380" t="s">
        <v>22</v>
      </c>
      <c r="F11" s="389">
        <v>35600</v>
      </c>
      <c r="G11" s="389" t="s">
        <v>564</v>
      </c>
      <c r="H11" s="429" t="s">
        <v>455</v>
      </c>
      <c r="I11" s="389" t="s">
        <v>565</v>
      </c>
      <c r="J11" s="389" t="s">
        <v>566</v>
      </c>
      <c r="K11" s="389" t="s">
        <v>567</v>
      </c>
      <c r="L11" s="389" t="s">
        <v>568</v>
      </c>
      <c r="M11" s="145">
        <v>348</v>
      </c>
      <c r="N11" s="181" t="s">
        <v>1500</v>
      </c>
      <c r="O11" s="181" t="s">
        <v>1383</v>
      </c>
      <c r="P11" s="199" t="s">
        <v>1759</v>
      </c>
      <c r="Q11" s="182" t="s">
        <v>455</v>
      </c>
      <c r="R11" s="182">
        <v>11</v>
      </c>
      <c r="S11" s="194">
        <v>0.35</v>
      </c>
      <c r="T11" s="182"/>
      <c r="U11" s="182">
        <v>100</v>
      </c>
      <c r="V11" s="157">
        <v>25</v>
      </c>
      <c r="W11" s="157">
        <v>50</v>
      </c>
      <c r="X11" s="157">
        <v>75</v>
      </c>
      <c r="Y11" s="157">
        <v>100</v>
      </c>
      <c r="Z11" s="413">
        <v>24561564</v>
      </c>
      <c r="AA11" s="413">
        <v>13126098</v>
      </c>
      <c r="AB11" s="413"/>
      <c r="AC11" s="413"/>
      <c r="AD11" s="413">
        <v>7726386</v>
      </c>
      <c r="AE11" s="413">
        <v>3709080</v>
      </c>
      <c r="AF11" s="413"/>
      <c r="AG11" s="237"/>
      <c r="AH11" s="237"/>
      <c r="AI11" s="413">
        <v>4866701</v>
      </c>
      <c r="AJ11" s="413">
        <v>3019886</v>
      </c>
      <c r="AK11" s="413"/>
      <c r="AL11" s="413"/>
      <c r="AM11" s="413">
        <v>1846815</v>
      </c>
      <c r="AN11" s="413"/>
      <c r="AO11" s="413"/>
      <c r="AP11" s="237"/>
      <c r="AQ11" s="237"/>
      <c r="AR11" s="413">
        <v>6266046</v>
      </c>
      <c r="AS11" s="413">
        <v>3163827</v>
      </c>
      <c r="AT11" s="413"/>
      <c r="AU11" s="413"/>
      <c r="AV11" s="413">
        <v>1902219</v>
      </c>
      <c r="AW11" s="413">
        <v>1200000</v>
      </c>
      <c r="AX11" s="413"/>
      <c r="AY11" s="237"/>
      <c r="AZ11" s="237"/>
      <c r="BA11" s="413">
        <v>6519672</v>
      </c>
      <c r="BB11" s="413">
        <v>3324386</v>
      </c>
      <c r="BC11" s="413"/>
      <c r="BD11" s="413"/>
      <c r="BE11" s="413">
        <v>1959286</v>
      </c>
      <c r="BF11" s="413">
        <v>1236000</v>
      </c>
      <c r="BG11" s="413"/>
      <c r="BH11" s="237"/>
      <c r="BI11" s="237"/>
      <c r="BJ11" s="413">
        <v>6909144</v>
      </c>
      <c r="BK11" s="413">
        <v>3617999</v>
      </c>
      <c r="BL11" s="413"/>
      <c r="BM11" s="413"/>
      <c r="BN11" s="413">
        <v>2018065</v>
      </c>
      <c r="BO11" s="413">
        <v>1273080</v>
      </c>
      <c r="BP11" s="413"/>
      <c r="BQ11" s="237"/>
      <c r="BR11" s="237"/>
      <c r="BS11" s="389" t="s">
        <v>358</v>
      </c>
    </row>
    <row r="12" spans="1:71" ht="43.5" customHeight="1" x14ac:dyDescent="0.25">
      <c r="A12" s="428"/>
      <c r="B12" s="380"/>
      <c r="C12" s="241"/>
      <c r="D12" s="380"/>
      <c r="E12" s="380"/>
      <c r="F12" s="389"/>
      <c r="G12" s="389"/>
      <c r="H12" s="429"/>
      <c r="I12" s="389"/>
      <c r="J12" s="389"/>
      <c r="K12" s="389"/>
      <c r="L12" s="389"/>
      <c r="M12" s="145">
        <v>349</v>
      </c>
      <c r="N12" s="181" t="s">
        <v>384</v>
      </c>
      <c r="O12" s="181" t="s">
        <v>23</v>
      </c>
      <c r="P12" s="190" t="s">
        <v>1759</v>
      </c>
      <c r="Q12" s="182" t="s">
        <v>455</v>
      </c>
      <c r="R12" s="182" t="s">
        <v>493</v>
      </c>
      <c r="S12" s="194">
        <v>0.15</v>
      </c>
      <c r="T12" s="182">
        <v>16000</v>
      </c>
      <c r="U12" s="182" t="s">
        <v>521</v>
      </c>
      <c r="V12" s="157" t="s">
        <v>516</v>
      </c>
      <c r="W12" s="157" t="s">
        <v>517</v>
      </c>
      <c r="X12" s="157" t="s">
        <v>518</v>
      </c>
      <c r="Y12" s="157" t="s">
        <v>519</v>
      </c>
      <c r="Z12" s="413"/>
      <c r="AA12" s="413"/>
      <c r="AB12" s="413"/>
      <c r="AC12" s="413"/>
      <c r="AD12" s="413"/>
      <c r="AE12" s="413"/>
      <c r="AF12" s="413"/>
      <c r="AG12" s="237"/>
      <c r="AH12" s="237"/>
      <c r="AI12" s="413"/>
      <c r="AJ12" s="413"/>
      <c r="AK12" s="413"/>
      <c r="AL12" s="413"/>
      <c r="AM12" s="413"/>
      <c r="AN12" s="413"/>
      <c r="AO12" s="413"/>
      <c r="AP12" s="237"/>
      <c r="AQ12" s="237"/>
      <c r="AR12" s="413"/>
      <c r="AS12" s="413"/>
      <c r="AT12" s="413"/>
      <c r="AU12" s="413"/>
      <c r="AV12" s="413"/>
      <c r="AW12" s="413"/>
      <c r="AX12" s="413"/>
      <c r="AY12" s="237"/>
      <c r="AZ12" s="237"/>
      <c r="BA12" s="413"/>
      <c r="BB12" s="413"/>
      <c r="BC12" s="413"/>
      <c r="BD12" s="413"/>
      <c r="BE12" s="413"/>
      <c r="BF12" s="413"/>
      <c r="BG12" s="413"/>
      <c r="BH12" s="237"/>
      <c r="BI12" s="237"/>
      <c r="BJ12" s="413"/>
      <c r="BK12" s="413"/>
      <c r="BL12" s="413"/>
      <c r="BM12" s="413"/>
      <c r="BN12" s="413"/>
      <c r="BO12" s="413"/>
      <c r="BP12" s="413"/>
      <c r="BQ12" s="237"/>
      <c r="BR12" s="237"/>
      <c r="BS12" s="389"/>
    </row>
    <row r="13" spans="1:71" ht="50.25" customHeight="1" x14ac:dyDescent="0.25">
      <c r="A13" s="428"/>
      <c r="B13" s="380"/>
      <c r="C13" s="241"/>
      <c r="D13" s="380"/>
      <c r="E13" s="380"/>
      <c r="F13" s="389"/>
      <c r="G13" s="389"/>
      <c r="H13" s="429"/>
      <c r="I13" s="389"/>
      <c r="J13" s="389"/>
      <c r="K13" s="389"/>
      <c r="L13" s="389"/>
      <c r="M13" s="145">
        <v>350</v>
      </c>
      <c r="N13" s="156" t="s">
        <v>319</v>
      </c>
      <c r="O13" s="181" t="s">
        <v>24</v>
      </c>
      <c r="P13" s="190" t="s">
        <v>1759</v>
      </c>
      <c r="Q13" s="182" t="s">
        <v>455</v>
      </c>
      <c r="R13" s="182">
        <v>11</v>
      </c>
      <c r="S13" s="194">
        <v>0.05</v>
      </c>
      <c r="T13" s="182">
        <v>800</v>
      </c>
      <c r="U13" s="182" t="s">
        <v>520</v>
      </c>
      <c r="V13" s="182" t="s">
        <v>523</v>
      </c>
      <c r="W13" s="182" t="s">
        <v>524</v>
      </c>
      <c r="X13" s="182" t="s">
        <v>525</v>
      </c>
      <c r="Y13" s="182" t="s">
        <v>522</v>
      </c>
      <c r="Z13" s="413"/>
      <c r="AA13" s="413"/>
      <c r="AB13" s="413"/>
      <c r="AC13" s="413"/>
      <c r="AD13" s="413"/>
      <c r="AE13" s="413"/>
      <c r="AF13" s="413"/>
      <c r="AG13" s="237"/>
      <c r="AH13" s="237"/>
      <c r="AI13" s="413"/>
      <c r="AJ13" s="413"/>
      <c r="AK13" s="413"/>
      <c r="AL13" s="413"/>
      <c r="AM13" s="413"/>
      <c r="AN13" s="413"/>
      <c r="AO13" s="413"/>
      <c r="AP13" s="237"/>
      <c r="AQ13" s="237"/>
      <c r="AR13" s="413"/>
      <c r="AS13" s="413"/>
      <c r="AT13" s="413"/>
      <c r="AU13" s="413"/>
      <c r="AV13" s="413"/>
      <c r="AW13" s="413"/>
      <c r="AX13" s="413"/>
      <c r="AY13" s="237"/>
      <c r="AZ13" s="237"/>
      <c r="BA13" s="413"/>
      <c r="BB13" s="413"/>
      <c r="BC13" s="413"/>
      <c r="BD13" s="413"/>
      <c r="BE13" s="413"/>
      <c r="BF13" s="413"/>
      <c r="BG13" s="413"/>
      <c r="BH13" s="237"/>
      <c r="BI13" s="237"/>
      <c r="BJ13" s="413"/>
      <c r="BK13" s="413"/>
      <c r="BL13" s="413"/>
      <c r="BM13" s="413"/>
      <c r="BN13" s="413"/>
      <c r="BO13" s="413"/>
      <c r="BP13" s="413"/>
      <c r="BQ13" s="237"/>
      <c r="BR13" s="237"/>
      <c r="BS13" s="389"/>
    </row>
    <row r="14" spans="1:71" ht="57" customHeight="1" x14ac:dyDescent="0.25">
      <c r="A14" s="428"/>
      <c r="B14" s="380"/>
      <c r="C14" s="241"/>
      <c r="D14" s="380"/>
      <c r="E14" s="380"/>
      <c r="F14" s="389"/>
      <c r="G14" s="389"/>
      <c r="H14" s="429"/>
      <c r="I14" s="389"/>
      <c r="J14" s="389"/>
      <c r="K14" s="389"/>
      <c r="L14" s="389"/>
      <c r="M14" s="145">
        <v>351</v>
      </c>
      <c r="N14" s="156" t="s">
        <v>385</v>
      </c>
      <c r="O14" s="181" t="s">
        <v>25</v>
      </c>
      <c r="P14" s="190" t="s">
        <v>1759</v>
      </c>
      <c r="Q14" s="182" t="s">
        <v>455</v>
      </c>
      <c r="R14" s="182" t="s">
        <v>493</v>
      </c>
      <c r="S14" s="194">
        <v>0.05</v>
      </c>
      <c r="T14" s="182">
        <v>5000</v>
      </c>
      <c r="U14" s="182" t="s">
        <v>526</v>
      </c>
      <c r="V14" s="182" t="s">
        <v>527</v>
      </c>
      <c r="W14" s="182" t="s">
        <v>528</v>
      </c>
      <c r="X14" s="182" t="s">
        <v>529</v>
      </c>
      <c r="Y14" s="182" t="s">
        <v>530</v>
      </c>
      <c r="Z14" s="413"/>
      <c r="AA14" s="413"/>
      <c r="AB14" s="413"/>
      <c r="AC14" s="413"/>
      <c r="AD14" s="413"/>
      <c r="AE14" s="413"/>
      <c r="AF14" s="413"/>
      <c r="AG14" s="237"/>
      <c r="AH14" s="237"/>
      <c r="AI14" s="413"/>
      <c r="AJ14" s="413"/>
      <c r="AK14" s="413"/>
      <c r="AL14" s="413"/>
      <c r="AM14" s="413"/>
      <c r="AN14" s="413"/>
      <c r="AO14" s="413"/>
      <c r="AP14" s="237"/>
      <c r="AQ14" s="237"/>
      <c r="AR14" s="413"/>
      <c r="AS14" s="413"/>
      <c r="AT14" s="413"/>
      <c r="AU14" s="413"/>
      <c r="AV14" s="413"/>
      <c r="AW14" s="413"/>
      <c r="AX14" s="413"/>
      <c r="AY14" s="237"/>
      <c r="AZ14" s="237"/>
      <c r="BA14" s="413"/>
      <c r="BB14" s="413"/>
      <c r="BC14" s="413"/>
      <c r="BD14" s="413"/>
      <c r="BE14" s="413"/>
      <c r="BF14" s="413"/>
      <c r="BG14" s="413"/>
      <c r="BH14" s="237"/>
      <c r="BI14" s="237"/>
      <c r="BJ14" s="413"/>
      <c r="BK14" s="413"/>
      <c r="BL14" s="413"/>
      <c r="BM14" s="413"/>
      <c r="BN14" s="413"/>
      <c r="BO14" s="413"/>
      <c r="BP14" s="413"/>
      <c r="BQ14" s="237"/>
      <c r="BR14" s="237"/>
      <c r="BS14" s="389"/>
    </row>
    <row r="15" spans="1:71" ht="39.75" customHeight="1" x14ac:dyDescent="0.25">
      <c r="A15" s="428"/>
      <c r="B15" s="380"/>
      <c r="C15" s="241"/>
      <c r="D15" s="380"/>
      <c r="E15" s="380"/>
      <c r="F15" s="389"/>
      <c r="G15" s="389"/>
      <c r="H15" s="429"/>
      <c r="I15" s="389"/>
      <c r="J15" s="389"/>
      <c r="K15" s="389"/>
      <c r="L15" s="389"/>
      <c r="M15" s="145">
        <v>352</v>
      </c>
      <c r="N15" s="156" t="s">
        <v>26</v>
      </c>
      <c r="O15" s="181" t="s">
        <v>27</v>
      </c>
      <c r="P15" s="190" t="s">
        <v>1759</v>
      </c>
      <c r="Q15" s="182" t="s">
        <v>455</v>
      </c>
      <c r="R15" s="182" t="s">
        <v>477</v>
      </c>
      <c r="S15" s="194">
        <v>0.15</v>
      </c>
      <c r="T15" s="182">
        <v>13000</v>
      </c>
      <c r="U15" s="182" t="s">
        <v>531</v>
      </c>
      <c r="V15" s="182" t="s">
        <v>532</v>
      </c>
      <c r="W15" s="182" t="s">
        <v>533</v>
      </c>
      <c r="X15" s="182" t="s">
        <v>534</v>
      </c>
      <c r="Y15" s="182" t="s">
        <v>535</v>
      </c>
      <c r="Z15" s="413"/>
      <c r="AA15" s="413"/>
      <c r="AB15" s="413"/>
      <c r="AC15" s="413"/>
      <c r="AD15" s="413"/>
      <c r="AE15" s="413"/>
      <c r="AF15" s="413"/>
      <c r="AG15" s="237"/>
      <c r="AH15" s="237"/>
      <c r="AI15" s="413"/>
      <c r="AJ15" s="413"/>
      <c r="AK15" s="413"/>
      <c r="AL15" s="413"/>
      <c r="AM15" s="413"/>
      <c r="AN15" s="413"/>
      <c r="AO15" s="413"/>
      <c r="AP15" s="237"/>
      <c r="AQ15" s="237"/>
      <c r="AR15" s="413"/>
      <c r="AS15" s="413"/>
      <c r="AT15" s="413"/>
      <c r="AU15" s="413"/>
      <c r="AV15" s="413"/>
      <c r="AW15" s="413"/>
      <c r="AX15" s="413"/>
      <c r="AY15" s="237"/>
      <c r="AZ15" s="237"/>
      <c r="BA15" s="413"/>
      <c r="BB15" s="413"/>
      <c r="BC15" s="413"/>
      <c r="BD15" s="413"/>
      <c r="BE15" s="413"/>
      <c r="BF15" s="413"/>
      <c r="BG15" s="413"/>
      <c r="BH15" s="237"/>
      <c r="BI15" s="237"/>
      <c r="BJ15" s="413"/>
      <c r="BK15" s="413"/>
      <c r="BL15" s="413"/>
      <c r="BM15" s="413"/>
      <c r="BN15" s="413"/>
      <c r="BO15" s="413"/>
      <c r="BP15" s="413"/>
      <c r="BQ15" s="237"/>
      <c r="BR15" s="237"/>
      <c r="BS15" s="389"/>
    </row>
    <row r="16" spans="1:71" ht="24" customHeight="1" x14ac:dyDescent="0.25">
      <c r="A16" s="428"/>
      <c r="B16" s="380"/>
      <c r="C16" s="241"/>
      <c r="D16" s="380"/>
      <c r="E16" s="380"/>
      <c r="F16" s="389"/>
      <c r="G16" s="389"/>
      <c r="H16" s="429"/>
      <c r="I16" s="389"/>
      <c r="J16" s="389"/>
      <c r="K16" s="389"/>
      <c r="L16" s="389"/>
      <c r="M16" s="145">
        <v>353</v>
      </c>
      <c r="N16" s="181" t="s">
        <v>1136</v>
      </c>
      <c r="O16" s="181" t="s">
        <v>386</v>
      </c>
      <c r="P16" s="190" t="s">
        <v>1759</v>
      </c>
      <c r="Q16" s="182" t="s">
        <v>456</v>
      </c>
      <c r="R16" s="182">
        <v>11</v>
      </c>
      <c r="S16" s="194">
        <v>0.25</v>
      </c>
      <c r="T16" s="182">
        <v>0</v>
      </c>
      <c r="U16" s="182">
        <v>64</v>
      </c>
      <c r="V16" s="182">
        <v>64</v>
      </c>
      <c r="W16" s="182">
        <v>64</v>
      </c>
      <c r="X16" s="182">
        <v>64</v>
      </c>
      <c r="Y16" s="182">
        <v>64</v>
      </c>
      <c r="Z16" s="413"/>
      <c r="AA16" s="413"/>
      <c r="AB16" s="413"/>
      <c r="AC16" s="413"/>
      <c r="AD16" s="413"/>
      <c r="AE16" s="413"/>
      <c r="AF16" s="413"/>
      <c r="AG16" s="237"/>
      <c r="AH16" s="237"/>
      <c r="AI16" s="413"/>
      <c r="AJ16" s="413"/>
      <c r="AK16" s="413"/>
      <c r="AL16" s="413"/>
      <c r="AM16" s="413"/>
      <c r="AN16" s="413"/>
      <c r="AO16" s="413"/>
      <c r="AP16" s="237"/>
      <c r="AQ16" s="237"/>
      <c r="AR16" s="413"/>
      <c r="AS16" s="413"/>
      <c r="AT16" s="413"/>
      <c r="AU16" s="413"/>
      <c r="AV16" s="413"/>
      <c r="AW16" s="413"/>
      <c r="AX16" s="413"/>
      <c r="AY16" s="237"/>
      <c r="AZ16" s="237"/>
      <c r="BA16" s="413"/>
      <c r="BB16" s="413"/>
      <c r="BC16" s="413"/>
      <c r="BD16" s="413"/>
      <c r="BE16" s="413"/>
      <c r="BF16" s="413"/>
      <c r="BG16" s="413"/>
      <c r="BH16" s="237"/>
      <c r="BI16" s="237"/>
      <c r="BJ16" s="413"/>
      <c r="BK16" s="413"/>
      <c r="BL16" s="413"/>
      <c r="BM16" s="413"/>
      <c r="BN16" s="413"/>
      <c r="BO16" s="413"/>
      <c r="BP16" s="413"/>
      <c r="BQ16" s="237"/>
      <c r="BR16" s="237"/>
      <c r="BS16" s="389"/>
    </row>
    <row r="17" spans="1:71" ht="58.5" customHeight="1" x14ac:dyDescent="0.25">
      <c r="A17" s="428"/>
      <c r="B17" s="380"/>
      <c r="C17" s="241"/>
      <c r="D17" s="380"/>
      <c r="E17" s="380"/>
      <c r="F17" s="389"/>
      <c r="G17" s="389"/>
      <c r="H17" s="429"/>
      <c r="I17" s="389"/>
      <c r="J17" s="389"/>
      <c r="K17" s="389"/>
      <c r="L17" s="389"/>
      <c r="M17" s="145">
        <v>354</v>
      </c>
      <c r="N17" s="181" t="s">
        <v>1718</v>
      </c>
      <c r="O17" s="181" t="s">
        <v>320</v>
      </c>
      <c r="P17" s="190" t="s">
        <v>1759</v>
      </c>
      <c r="Q17" s="182" t="s">
        <v>455</v>
      </c>
      <c r="R17" s="182">
        <v>11</v>
      </c>
      <c r="S17" s="194">
        <v>0.25</v>
      </c>
      <c r="T17" s="182">
        <v>0</v>
      </c>
      <c r="U17" s="182">
        <v>1</v>
      </c>
      <c r="V17" s="182">
        <v>0</v>
      </c>
      <c r="W17" s="182">
        <v>1</v>
      </c>
      <c r="X17" s="182" t="s">
        <v>536</v>
      </c>
      <c r="Y17" s="182" t="s">
        <v>536</v>
      </c>
      <c r="Z17" s="413"/>
      <c r="AA17" s="413"/>
      <c r="AB17" s="413"/>
      <c r="AC17" s="413"/>
      <c r="AD17" s="413"/>
      <c r="AE17" s="413"/>
      <c r="AF17" s="413"/>
      <c r="AG17" s="237"/>
      <c r="AH17" s="237"/>
      <c r="AI17" s="413"/>
      <c r="AJ17" s="413"/>
      <c r="AK17" s="413"/>
      <c r="AL17" s="413"/>
      <c r="AM17" s="413"/>
      <c r="AN17" s="413"/>
      <c r="AO17" s="413"/>
      <c r="AP17" s="237"/>
      <c r="AQ17" s="237"/>
      <c r="AR17" s="413"/>
      <c r="AS17" s="413"/>
      <c r="AT17" s="413"/>
      <c r="AU17" s="413"/>
      <c r="AV17" s="413"/>
      <c r="AW17" s="413"/>
      <c r="AX17" s="413"/>
      <c r="AY17" s="237"/>
      <c r="AZ17" s="237"/>
      <c r="BA17" s="413"/>
      <c r="BB17" s="413"/>
      <c r="BC17" s="413"/>
      <c r="BD17" s="413"/>
      <c r="BE17" s="413"/>
      <c r="BF17" s="413"/>
      <c r="BG17" s="413"/>
      <c r="BH17" s="237"/>
      <c r="BI17" s="237"/>
      <c r="BJ17" s="413"/>
      <c r="BK17" s="413"/>
      <c r="BL17" s="413"/>
      <c r="BM17" s="413"/>
      <c r="BN17" s="413"/>
      <c r="BO17" s="413"/>
      <c r="BP17" s="413"/>
      <c r="BQ17" s="237"/>
      <c r="BR17" s="237"/>
      <c r="BS17" s="389"/>
    </row>
    <row r="18" spans="1:71" ht="51.75" customHeight="1" x14ac:dyDescent="0.25">
      <c r="A18" s="428"/>
      <c r="B18" s="380"/>
      <c r="C18" s="241"/>
      <c r="D18" s="380"/>
      <c r="E18" s="380"/>
      <c r="F18" s="389"/>
      <c r="G18" s="389"/>
      <c r="H18" s="429"/>
      <c r="I18" s="389"/>
      <c r="J18" s="389"/>
      <c r="K18" s="389"/>
      <c r="L18" s="389"/>
      <c r="M18" s="145">
        <v>355</v>
      </c>
      <c r="N18" s="181" t="s">
        <v>1717</v>
      </c>
      <c r="O18" s="181" t="s">
        <v>28</v>
      </c>
      <c r="P18" s="190" t="s">
        <v>1759</v>
      </c>
      <c r="Q18" s="182" t="s">
        <v>455</v>
      </c>
      <c r="R18" s="182" t="s">
        <v>490</v>
      </c>
      <c r="S18" s="194">
        <v>0.05</v>
      </c>
      <c r="T18" s="182">
        <v>800</v>
      </c>
      <c r="U18" s="182" t="s">
        <v>537</v>
      </c>
      <c r="V18" s="182" t="s">
        <v>538</v>
      </c>
      <c r="W18" s="182" t="s">
        <v>539</v>
      </c>
      <c r="X18" s="182" t="s">
        <v>540</v>
      </c>
      <c r="Y18" s="182" t="s">
        <v>541</v>
      </c>
      <c r="Z18" s="413"/>
      <c r="AA18" s="413"/>
      <c r="AB18" s="413"/>
      <c r="AC18" s="413"/>
      <c r="AD18" s="413"/>
      <c r="AE18" s="413"/>
      <c r="AF18" s="413"/>
      <c r="AG18" s="237"/>
      <c r="AH18" s="237"/>
      <c r="AI18" s="413"/>
      <c r="AJ18" s="413"/>
      <c r="AK18" s="413"/>
      <c r="AL18" s="413"/>
      <c r="AM18" s="413"/>
      <c r="AN18" s="413"/>
      <c r="AO18" s="413"/>
      <c r="AP18" s="237"/>
      <c r="AQ18" s="237"/>
      <c r="AR18" s="413"/>
      <c r="AS18" s="413"/>
      <c r="AT18" s="413"/>
      <c r="AU18" s="413"/>
      <c r="AV18" s="413"/>
      <c r="AW18" s="413"/>
      <c r="AX18" s="413"/>
      <c r="AY18" s="237"/>
      <c r="AZ18" s="237"/>
      <c r="BA18" s="413"/>
      <c r="BB18" s="413"/>
      <c r="BC18" s="413"/>
      <c r="BD18" s="413"/>
      <c r="BE18" s="413"/>
      <c r="BF18" s="413"/>
      <c r="BG18" s="413"/>
      <c r="BH18" s="237"/>
      <c r="BI18" s="237"/>
      <c r="BJ18" s="413"/>
      <c r="BK18" s="413"/>
      <c r="BL18" s="413"/>
      <c r="BM18" s="413"/>
      <c r="BN18" s="413"/>
      <c r="BO18" s="413"/>
      <c r="BP18" s="413"/>
      <c r="BQ18" s="237"/>
      <c r="BR18" s="237"/>
      <c r="BS18" s="389"/>
    </row>
    <row r="19" spans="1:71" ht="46.5" customHeight="1" x14ac:dyDescent="0.25">
      <c r="A19" s="428"/>
      <c r="B19" s="380"/>
      <c r="C19" s="241"/>
      <c r="D19" s="380"/>
      <c r="E19" s="380"/>
      <c r="F19" s="389"/>
      <c r="G19" s="389"/>
      <c r="H19" s="429"/>
      <c r="I19" s="389"/>
      <c r="J19" s="389"/>
      <c r="K19" s="389"/>
      <c r="L19" s="389"/>
      <c r="M19" s="145">
        <v>356</v>
      </c>
      <c r="N19" s="149" t="s">
        <v>1137</v>
      </c>
      <c r="O19" s="149" t="s">
        <v>36</v>
      </c>
      <c r="P19" s="190" t="s">
        <v>1759</v>
      </c>
      <c r="Q19" s="182" t="s">
        <v>455</v>
      </c>
      <c r="R19" s="182">
        <v>11</v>
      </c>
      <c r="S19" s="194">
        <v>0.05</v>
      </c>
      <c r="T19" s="157"/>
      <c r="U19" s="157">
        <v>256</v>
      </c>
      <c r="V19" s="157">
        <v>64</v>
      </c>
      <c r="W19" s="157" t="s">
        <v>542</v>
      </c>
      <c r="X19" s="157" t="s">
        <v>543</v>
      </c>
      <c r="Y19" s="157" t="s">
        <v>544</v>
      </c>
      <c r="Z19" s="413"/>
      <c r="AA19" s="413"/>
      <c r="AB19" s="413"/>
      <c r="AC19" s="413"/>
      <c r="AD19" s="413"/>
      <c r="AE19" s="413"/>
      <c r="AF19" s="413"/>
      <c r="AG19" s="237"/>
      <c r="AH19" s="237"/>
      <c r="AI19" s="413"/>
      <c r="AJ19" s="413"/>
      <c r="AK19" s="413"/>
      <c r="AL19" s="413"/>
      <c r="AM19" s="413"/>
      <c r="AN19" s="413"/>
      <c r="AO19" s="413"/>
      <c r="AP19" s="237"/>
      <c r="AQ19" s="237"/>
      <c r="AR19" s="413"/>
      <c r="AS19" s="413"/>
      <c r="AT19" s="413"/>
      <c r="AU19" s="413"/>
      <c r="AV19" s="413"/>
      <c r="AW19" s="413"/>
      <c r="AX19" s="413"/>
      <c r="AY19" s="237"/>
      <c r="AZ19" s="237"/>
      <c r="BA19" s="413"/>
      <c r="BB19" s="413"/>
      <c r="BC19" s="413"/>
      <c r="BD19" s="413"/>
      <c r="BE19" s="413"/>
      <c r="BF19" s="413"/>
      <c r="BG19" s="413"/>
      <c r="BH19" s="237"/>
      <c r="BI19" s="237"/>
      <c r="BJ19" s="413"/>
      <c r="BK19" s="413"/>
      <c r="BL19" s="413"/>
      <c r="BM19" s="413"/>
      <c r="BN19" s="413"/>
      <c r="BO19" s="413"/>
      <c r="BP19" s="413"/>
      <c r="BQ19" s="237"/>
      <c r="BR19" s="237"/>
      <c r="BS19" s="389"/>
    </row>
    <row r="20" spans="1:71" ht="39" customHeight="1" x14ac:dyDescent="0.25">
      <c r="A20" s="428"/>
      <c r="B20" s="380"/>
      <c r="C20" s="241"/>
      <c r="D20" s="380"/>
      <c r="E20" s="380"/>
      <c r="F20" s="389"/>
      <c r="G20" s="389"/>
      <c r="H20" s="429"/>
      <c r="I20" s="389"/>
      <c r="J20" s="389"/>
      <c r="K20" s="389"/>
      <c r="L20" s="389"/>
      <c r="M20" s="145">
        <v>357</v>
      </c>
      <c r="N20" s="156" t="s">
        <v>1138</v>
      </c>
      <c r="O20" s="149" t="s">
        <v>37</v>
      </c>
      <c r="P20" s="190" t="s">
        <v>1759</v>
      </c>
      <c r="Q20" s="182" t="s">
        <v>455</v>
      </c>
      <c r="R20" s="182">
        <v>11</v>
      </c>
      <c r="S20" s="194">
        <v>0.05</v>
      </c>
      <c r="T20" s="157">
        <v>5</v>
      </c>
      <c r="U20" s="157" t="s">
        <v>545</v>
      </c>
      <c r="V20" s="157" t="s">
        <v>546</v>
      </c>
      <c r="W20" s="157" t="s">
        <v>547</v>
      </c>
      <c r="X20" s="157" t="s">
        <v>548</v>
      </c>
      <c r="Y20" s="157" t="s">
        <v>549</v>
      </c>
      <c r="Z20" s="413"/>
      <c r="AA20" s="413"/>
      <c r="AB20" s="413"/>
      <c r="AC20" s="413"/>
      <c r="AD20" s="413"/>
      <c r="AE20" s="413"/>
      <c r="AF20" s="413"/>
      <c r="AG20" s="237"/>
      <c r="AH20" s="237"/>
      <c r="AI20" s="413"/>
      <c r="AJ20" s="413"/>
      <c r="AK20" s="413"/>
      <c r="AL20" s="413"/>
      <c r="AM20" s="413"/>
      <c r="AN20" s="413"/>
      <c r="AO20" s="413"/>
      <c r="AP20" s="237"/>
      <c r="AQ20" s="237"/>
      <c r="AR20" s="413"/>
      <c r="AS20" s="413"/>
      <c r="AT20" s="413"/>
      <c r="AU20" s="413"/>
      <c r="AV20" s="413"/>
      <c r="AW20" s="413"/>
      <c r="AX20" s="413"/>
      <c r="AY20" s="237"/>
      <c r="AZ20" s="237"/>
      <c r="BA20" s="413"/>
      <c r="BB20" s="413"/>
      <c r="BC20" s="413"/>
      <c r="BD20" s="413"/>
      <c r="BE20" s="413"/>
      <c r="BF20" s="413"/>
      <c r="BG20" s="413"/>
      <c r="BH20" s="237"/>
      <c r="BI20" s="237"/>
      <c r="BJ20" s="413"/>
      <c r="BK20" s="413"/>
      <c r="BL20" s="413"/>
      <c r="BM20" s="413"/>
      <c r="BN20" s="413"/>
      <c r="BO20" s="413"/>
      <c r="BP20" s="413"/>
      <c r="BQ20" s="237"/>
      <c r="BR20" s="237"/>
      <c r="BS20" s="389"/>
    </row>
    <row r="21" spans="1:71" ht="48" customHeight="1" x14ac:dyDescent="0.25">
      <c r="A21" s="428"/>
      <c r="B21" s="380"/>
      <c r="C21" s="241"/>
      <c r="D21" s="380"/>
      <c r="E21" s="380"/>
      <c r="F21" s="389"/>
      <c r="G21" s="389"/>
      <c r="H21" s="429"/>
      <c r="I21" s="389"/>
      <c r="J21" s="389"/>
      <c r="K21" s="389"/>
      <c r="L21" s="389"/>
      <c r="M21" s="145">
        <v>358</v>
      </c>
      <c r="N21" s="156" t="s">
        <v>1139</v>
      </c>
      <c r="O21" s="149" t="s">
        <v>321</v>
      </c>
      <c r="P21" s="190" t="s">
        <v>1759</v>
      </c>
      <c r="Q21" s="182" t="s">
        <v>455</v>
      </c>
      <c r="R21" s="182">
        <v>11</v>
      </c>
      <c r="S21" s="194">
        <v>0.05</v>
      </c>
      <c r="T21" s="157">
        <v>20</v>
      </c>
      <c r="U21" s="157" t="s">
        <v>550</v>
      </c>
      <c r="V21" s="157" t="s">
        <v>549</v>
      </c>
      <c r="W21" s="157" t="s">
        <v>551</v>
      </c>
      <c r="X21" s="157" t="s">
        <v>552</v>
      </c>
      <c r="Y21" s="157" t="s">
        <v>553</v>
      </c>
      <c r="Z21" s="413"/>
      <c r="AA21" s="413"/>
      <c r="AB21" s="413"/>
      <c r="AC21" s="413"/>
      <c r="AD21" s="413"/>
      <c r="AE21" s="413"/>
      <c r="AF21" s="413"/>
      <c r="AG21" s="237"/>
      <c r="AH21" s="237"/>
      <c r="AI21" s="413"/>
      <c r="AJ21" s="413"/>
      <c r="AK21" s="413"/>
      <c r="AL21" s="413"/>
      <c r="AM21" s="413"/>
      <c r="AN21" s="413"/>
      <c r="AO21" s="413"/>
      <c r="AP21" s="237"/>
      <c r="AQ21" s="237"/>
      <c r="AR21" s="413"/>
      <c r="AS21" s="413"/>
      <c r="AT21" s="413"/>
      <c r="AU21" s="413"/>
      <c r="AV21" s="413"/>
      <c r="AW21" s="413"/>
      <c r="AX21" s="413"/>
      <c r="AY21" s="237"/>
      <c r="AZ21" s="237"/>
      <c r="BA21" s="413"/>
      <c r="BB21" s="413"/>
      <c r="BC21" s="413"/>
      <c r="BD21" s="413"/>
      <c r="BE21" s="413"/>
      <c r="BF21" s="413"/>
      <c r="BG21" s="413"/>
      <c r="BH21" s="237"/>
      <c r="BI21" s="237"/>
      <c r="BJ21" s="413"/>
      <c r="BK21" s="413"/>
      <c r="BL21" s="413"/>
      <c r="BM21" s="413"/>
      <c r="BN21" s="413"/>
      <c r="BO21" s="413"/>
      <c r="BP21" s="413"/>
      <c r="BQ21" s="237"/>
      <c r="BR21" s="237"/>
      <c r="BS21" s="389"/>
    </row>
    <row r="22" spans="1:71" ht="45.75" customHeight="1" x14ac:dyDescent="0.25">
      <c r="A22" s="428"/>
      <c r="B22" s="338" t="s">
        <v>1666</v>
      </c>
      <c r="C22" s="241">
        <v>121</v>
      </c>
      <c r="D22" s="380" t="s">
        <v>29</v>
      </c>
      <c r="E22" s="380" t="s">
        <v>30</v>
      </c>
      <c r="F22" s="389">
        <v>350</v>
      </c>
      <c r="G22" s="389" t="s">
        <v>1612</v>
      </c>
      <c r="H22" s="429" t="s">
        <v>455</v>
      </c>
      <c r="I22" s="429" t="s">
        <v>1667</v>
      </c>
      <c r="J22" s="429" t="s">
        <v>1668</v>
      </c>
      <c r="K22" s="429" t="s">
        <v>1669</v>
      </c>
      <c r="L22" s="429" t="s">
        <v>1670</v>
      </c>
      <c r="M22" s="145">
        <v>359</v>
      </c>
      <c r="N22" s="181" t="s">
        <v>322</v>
      </c>
      <c r="O22" s="181" t="s">
        <v>31</v>
      </c>
      <c r="P22" s="190" t="s">
        <v>1759</v>
      </c>
      <c r="Q22" s="182" t="s">
        <v>455</v>
      </c>
      <c r="R22" s="182">
        <v>11</v>
      </c>
      <c r="S22" s="194">
        <v>0.15</v>
      </c>
      <c r="T22" s="182">
        <v>24</v>
      </c>
      <c r="U22" s="182" t="s">
        <v>1510</v>
      </c>
      <c r="V22" s="182" t="s">
        <v>1510</v>
      </c>
      <c r="W22" s="182" t="s">
        <v>1510</v>
      </c>
      <c r="X22" s="182" t="s">
        <v>1510</v>
      </c>
      <c r="Y22" s="182" t="s">
        <v>1510</v>
      </c>
      <c r="Z22" s="413"/>
      <c r="AA22" s="413"/>
      <c r="AB22" s="413"/>
      <c r="AC22" s="413"/>
      <c r="AD22" s="413"/>
      <c r="AE22" s="413"/>
      <c r="AF22" s="413"/>
      <c r="AG22" s="237"/>
      <c r="AH22" s="237"/>
      <c r="AI22" s="413"/>
      <c r="AJ22" s="413"/>
      <c r="AK22" s="413"/>
      <c r="AL22" s="413"/>
      <c r="AM22" s="413"/>
      <c r="AN22" s="413"/>
      <c r="AO22" s="413"/>
      <c r="AP22" s="237"/>
      <c r="AQ22" s="237"/>
      <c r="AR22" s="413"/>
      <c r="AS22" s="413"/>
      <c r="AT22" s="413"/>
      <c r="AU22" s="413"/>
      <c r="AV22" s="413"/>
      <c r="AW22" s="413"/>
      <c r="AX22" s="413"/>
      <c r="AY22" s="237"/>
      <c r="AZ22" s="237"/>
      <c r="BA22" s="413"/>
      <c r="BB22" s="413"/>
      <c r="BC22" s="413"/>
      <c r="BD22" s="413"/>
      <c r="BE22" s="413"/>
      <c r="BF22" s="413"/>
      <c r="BG22" s="413"/>
      <c r="BH22" s="237"/>
      <c r="BI22" s="237"/>
      <c r="BJ22" s="413"/>
      <c r="BK22" s="413"/>
      <c r="BL22" s="413"/>
      <c r="BM22" s="413"/>
      <c r="BN22" s="413"/>
      <c r="BO22" s="413"/>
      <c r="BP22" s="413"/>
      <c r="BQ22" s="237"/>
      <c r="BR22" s="237"/>
      <c r="BS22" s="389" t="s">
        <v>358</v>
      </c>
    </row>
    <row r="23" spans="1:71" ht="41.25" customHeight="1" x14ac:dyDescent="0.25">
      <c r="A23" s="428"/>
      <c r="B23" s="338"/>
      <c r="C23" s="241"/>
      <c r="D23" s="380"/>
      <c r="E23" s="380"/>
      <c r="F23" s="389"/>
      <c r="G23" s="389"/>
      <c r="H23" s="429"/>
      <c r="I23" s="429"/>
      <c r="J23" s="429"/>
      <c r="K23" s="429"/>
      <c r="L23" s="429"/>
      <c r="M23" s="145">
        <v>360</v>
      </c>
      <c r="N23" s="181" t="s">
        <v>1719</v>
      </c>
      <c r="O23" s="181" t="s">
        <v>32</v>
      </c>
      <c r="P23" s="190" t="s">
        <v>1759</v>
      </c>
      <c r="Q23" s="182" t="s">
        <v>455</v>
      </c>
      <c r="R23" s="182">
        <v>11</v>
      </c>
      <c r="S23" s="194">
        <v>0.15</v>
      </c>
      <c r="T23" s="182">
        <v>34</v>
      </c>
      <c r="U23" s="182" t="s">
        <v>554</v>
      </c>
      <c r="V23" s="182" t="s">
        <v>555</v>
      </c>
      <c r="W23" s="182" t="s">
        <v>556</v>
      </c>
      <c r="X23" s="182" t="s">
        <v>557</v>
      </c>
      <c r="Y23" s="182" t="s">
        <v>558</v>
      </c>
      <c r="Z23" s="413"/>
      <c r="AA23" s="413"/>
      <c r="AB23" s="413"/>
      <c r="AC23" s="413"/>
      <c r="AD23" s="413"/>
      <c r="AE23" s="413"/>
      <c r="AF23" s="413"/>
      <c r="AG23" s="237"/>
      <c r="AH23" s="237"/>
      <c r="AI23" s="413"/>
      <c r="AJ23" s="413"/>
      <c r="AK23" s="413"/>
      <c r="AL23" s="413"/>
      <c r="AM23" s="413"/>
      <c r="AN23" s="413"/>
      <c r="AO23" s="413"/>
      <c r="AP23" s="237"/>
      <c r="AQ23" s="237"/>
      <c r="AR23" s="413"/>
      <c r="AS23" s="413"/>
      <c r="AT23" s="413"/>
      <c r="AU23" s="413"/>
      <c r="AV23" s="413"/>
      <c r="AW23" s="413"/>
      <c r="AX23" s="413"/>
      <c r="AY23" s="237"/>
      <c r="AZ23" s="237"/>
      <c r="BA23" s="413"/>
      <c r="BB23" s="413"/>
      <c r="BC23" s="413"/>
      <c r="BD23" s="413"/>
      <c r="BE23" s="413"/>
      <c r="BF23" s="413"/>
      <c r="BG23" s="413"/>
      <c r="BH23" s="237"/>
      <c r="BI23" s="237"/>
      <c r="BJ23" s="413"/>
      <c r="BK23" s="413"/>
      <c r="BL23" s="413"/>
      <c r="BM23" s="413"/>
      <c r="BN23" s="413"/>
      <c r="BO23" s="413"/>
      <c r="BP23" s="413"/>
      <c r="BQ23" s="237"/>
      <c r="BR23" s="237"/>
      <c r="BS23" s="389"/>
    </row>
    <row r="24" spans="1:71" ht="41.25" customHeight="1" x14ac:dyDescent="0.25">
      <c r="A24" s="428"/>
      <c r="B24" s="338"/>
      <c r="C24" s="241"/>
      <c r="D24" s="380"/>
      <c r="E24" s="380"/>
      <c r="F24" s="389"/>
      <c r="G24" s="389"/>
      <c r="H24" s="429"/>
      <c r="I24" s="429"/>
      <c r="J24" s="429"/>
      <c r="K24" s="429"/>
      <c r="L24" s="429"/>
      <c r="M24" s="145">
        <v>361</v>
      </c>
      <c r="N24" s="181" t="s">
        <v>387</v>
      </c>
      <c r="O24" s="181" t="s">
        <v>1140</v>
      </c>
      <c r="P24" s="190" t="s">
        <v>1759</v>
      </c>
      <c r="Q24" s="182" t="s">
        <v>455</v>
      </c>
      <c r="R24" s="182">
        <v>11</v>
      </c>
      <c r="S24" s="194">
        <v>0.05</v>
      </c>
      <c r="T24" s="47">
        <v>247</v>
      </c>
      <c r="U24" s="47">
        <v>300</v>
      </c>
      <c r="V24" s="47">
        <v>0</v>
      </c>
      <c r="W24" s="47">
        <v>0</v>
      </c>
      <c r="X24" s="47">
        <v>0</v>
      </c>
      <c r="Y24" s="47">
        <v>300</v>
      </c>
      <c r="Z24" s="413"/>
      <c r="AA24" s="413"/>
      <c r="AB24" s="413"/>
      <c r="AC24" s="413"/>
      <c r="AD24" s="413"/>
      <c r="AE24" s="413"/>
      <c r="AF24" s="413"/>
      <c r="AG24" s="237"/>
      <c r="AH24" s="237"/>
      <c r="AI24" s="413"/>
      <c r="AJ24" s="413"/>
      <c r="AK24" s="413"/>
      <c r="AL24" s="413"/>
      <c r="AM24" s="413"/>
      <c r="AN24" s="413"/>
      <c r="AO24" s="413"/>
      <c r="AP24" s="237"/>
      <c r="AQ24" s="237"/>
      <c r="AR24" s="413"/>
      <c r="AS24" s="413"/>
      <c r="AT24" s="413"/>
      <c r="AU24" s="413"/>
      <c r="AV24" s="413"/>
      <c r="AW24" s="413"/>
      <c r="AX24" s="413"/>
      <c r="AY24" s="237"/>
      <c r="AZ24" s="237"/>
      <c r="BA24" s="413"/>
      <c r="BB24" s="413"/>
      <c r="BC24" s="413"/>
      <c r="BD24" s="413"/>
      <c r="BE24" s="413"/>
      <c r="BF24" s="413"/>
      <c r="BG24" s="413"/>
      <c r="BH24" s="237"/>
      <c r="BI24" s="237"/>
      <c r="BJ24" s="413"/>
      <c r="BK24" s="413"/>
      <c r="BL24" s="413"/>
      <c r="BM24" s="413"/>
      <c r="BN24" s="413"/>
      <c r="BO24" s="413"/>
      <c r="BP24" s="413"/>
      <c r="BQ24" s="237"/>
      <c r="BR24" s="237"/>
      <c r="BS24" s="389"/>
    </row>
    <row r="25" spans="1:71" ht="47.25" customHeight="1" x14ac:dyDescent="0.25">
      <c r="A25" s="428"/>
      <c r="B25" s="338"/>
      <c r="C25" s="241"/>
      <c r="D25" s="380"/>
      <c r="E25" s="380"/>
      <c r="F25" s="389"/>
      <c r="G25" s="389"/>
      <c r="H25" s="429"/>
      <c r="I25" s="429"/>
      <c r="J25" s="429"/>
      <c r="K25" s="429"/>
      <c r="L25" s="429"/>
      <c r="M25" s="145">
        <v>362</v>
      </c>
      <c r="N25" s="149" t="s">
        <v>323</v>
      </c>
      <c r="O25" s="181" t="s">
        <v>33</v>
      </c>
      <c r="P25" s="190" t="s">
        <v>1759</v>
      </c>
      <c r="Q25" s="157" t="s">
        <v>455</v>
      </c>
      <c r="R25" s="157">
        <v>11</v>
      </c>
      <c r="S25" s="194">
        <v>0.05</v>
      </c>
      <c r="T25" s="157">
        <v>350</v>
      </c>
      <c r="U25" s="157" t="s">
        <v>559</v>
      </c>
      <c r="V25" s="157" t="s">
        <v>560</v>
      </c>
      <c r="W25" s="157" t="s">
        <v>561</v>
      </c>
      <c r="X25" s="157" t="s">
        <v>562</v>
      </c>
      <c r="Y25" s="157" t="s">
        <v>563</v>
      </c>
      <c r="Z25" s="413"/>
      <c r="AA25" s="413"/>
      <c r="AB25" s="413"/>
      <c r="AC25" s="413"/>
      <c r="AD25" s="413"/>
      <c r="AE25" s="413"/>
      <c r="AF25" s="413"/>
      <c r="AG25" s="237"/>
      <c r="AH25" s="237"/>
      <c r="AI25" s="413"/>
      <c r="AJ25" s="413"/>
      <c r="AK25" s="413"/>
      <c r="AL25" s="413"/>
      <c r="AM25" s="413"/>
      <c r="AN25" s="413"/>
      <c r="AO25" s="413"/>
      <c r="AP25" s="237"/>
      <c r="AQ25" s="237"/>
      <c r="AR25" s="413"/>
      <c r="AS25" s="413"/>
      <c r="AT25" s="413"/>
      <c r="AU25" s="413"/>
      <c r="AV25" s="413"/>
      <c r="AW25" s="413"/>
      <c r="AX25" s="413"/>
      <c r="AY25" s="237"/>
      <c r="AZ25" s="237"/>
      <c r="BA25" s="413"/>
      <c r="BB25" s="413"/>
      <c r="BC25" s="413"/>
      <c r="BD25" s="413"/>
      <c r="BE25" s="413"/>
      <c r="BF25" s="413"/>
      <c r="BG25" s="413"/>
      <c r="BH25" s="237"/>
      <c r="BI25" s="237"/>
      <c r="BJ25" s="413"/>
      <c r="BK25" s="413"/>
      <c r="BL25" s="413"/>
      <c r="BM25" s="413"/>
      <c r="BN25" s="413"/>
      <c r="BO25" s="413"/>
      <c r="BP25" s="413"/>
      <c r="BQ25" s="237"/>
      <c r="BR25" s="237"/>
      <c r="BS25" s="389"/>
    </row>
    <row r="26" spans="1:71" ht="84" x14ac:dyDescent="0.25">
      <c r="A26" s="428"/>
      <c r="B26" s="380" t="s">
        <v>1671</v>
      </c>
      <c r="C26" s="241">
        <v>122</v>
      </c>
      <c r="D26" s="380" t="s">
        <v>388</v>
      </c>
      <c r="E26" s="380" t="s">
        <v>34</v>
      </c>
      <c r="F26" s="389">
        <v>22</v>
      </c>
      <c r="G26" s="389">
        <v>15</v>
      </c>
      <c r="H26" s="389" t="s">
        <v>455</v>
      </c>
      <c r="I26" s="389">
        <v>0</v>
      </c>
      <c r="J26" s="389">
        <v>0</v>
      </c>
      <c r="K26" s="389">
        <v>0</v>
      </c>
      <c r="L26" s="389">
        <v>15</v>
      </c>
      <c r="M26" s="145">
        <v>363</v>
      </c>
      <c r="N26" s="149" t="s">
        <v>1720</v>
      </c>
      <c r="O26" s="149" t="s">
        <v>1662</v>
      </c>
      <c r="P26" s="190" t="s">
        <v>1759</v>
      </c>
      <c r="Q26" s="157" t="s">
        <v>456</v>
      </c>
      <c r="R26" s="157">
        <v>11</v>
      </c>
      <c r="S26" s="194">
        <v>0.25</v>
      </c>
      <c r="T26" s="157">
        <v>0</v>
      </c>
      <c r="U26" s="157">
        <v>1</v>
      </c>
      <c r="V26" s="157">
        <v>1</v>
      </c>
      <c r="W26" s="157">
        <v>1</v>
      </c>
      <c r="X26" s="157">
        <v>1</v>
      </c>
      <c r="Y26" s="157">
        <v>1</v>
      </c>
      <c r="Z26" s="413"/>
      <c r="AA26" s="413"/>
      <c r="AB26" s="413"/>
      <c r="AC26" s="413"/>
      <c r="AD26" s="413"/>
      <c r="AE26" s="413"/>
      <c r="AF26" s="413"/>
      <c r="AG26" s="237"/>
      <c r="AH26" s="237"/>
      <c r="AI26" s="413"/>
      <c r="AJ26" s="413"/>
      <c r="AK26" s="413"/>
      <c r="AL26" s="413"/>
      <c r="AM26" s="413"/>
      <c r="AN26" s="413"/>
      <c r="AO26" s="413"/>
      <c r="AP26" s="237"/>
      <c r="AQ26" s="237"/>
      <c r="AR26" s="413"/>
      <c r="AS26" s="413"/>
      <c r="AT26" s="413"/>
      <c r="AU26" s="413"/>
      <c r="AV26" s="413"/>
      <c r="AW26" s="413"/>
      <c r="AX26" s="413"/>
      <c r="AY26" s="237"/>
      <c r="AZ26" s="237"/>
      <c r="BA26" s="413"/>
      <c r="BB26" s="413"/>
      <c r="BC26" s="413"/>
      <c r="BD26" s="413"/>
      <c r="BE26" s="413"/>
      <c r="BF26" s="413"/>
      <c r="BG26" s="413"/>
      <c r="BH26" s="237"/>
      <c r="BI26" s="237"/>
      <c r="BJ26" s="413"/>
      <c r="BK26" s="413"/>
      <c r="BL26" s="413"/>
      <c r="BM26" s="413"/>
      <c r="BN26" s="413"/>
      <c r="BO26" s="413"/>
      <c r="BP26" s="413"/>
      <c r="BQ26" s="237"/>
      <c r="BR26" s="237"/>
      <c r="BS26" s="389" t="s">
        <v>358</v>
      </c>
    </row>
    <row r="27" spans="1:71" ht="66.75" customHeight="1" x14ac:dyDescent="0.25">
      <c r="A27" s="428"/>
      <c r="B27" s="380"/>
      <c r="C27" s="241"/>
      <c r="D27" s="380"/>
      <c r="E27" s="380"/>
      <c r="F27" s="389"/>
      <c r="G27" s="389"/>
      <c r="H27" s="389"/>
      <c r="I27" s="389"/>
      <c r="J27" s="389"/>
      <c r="K27" s="389"/>
      <c r="L27" s="389"/>
      <c r="M27" s="145">
        <v>364</v>
      </c>
      <c r="N27" s="149" t="s">
        <v>1663</v>
      </c>
      <c r="O27" s="149" t="s">
        <v>35</v>
      </c>
      <c r="P27" s="190" t="s">
        <v>1759</v>
      </c>
      <c r="Q27" s="157" t="s">
        <v>456</v>
      </c>
      <c r="R27" s="157">
        <v>11</v>
      </c>
      <c r="S27" s="194">
        <v>0.05</v>
      </c>
      <c r="T27" s="157">
        <v>64</v>
      </c>
      <c r="U27" s="157">
        <v>64</v>
      </c>
      <c r="V27" s="157">
        <v>64</v>
      </c>
      <c r="W27" s="157">
        <v>64</v>
      </c>
      <c r="X27" s="157">
        <v>64</v>
      </c>
      <c r="Y27" s="157">
        <v>64</v>
      </c>
      <c r="Z27" s="413"/>
      <c r="AA27" s="413"/>
      <c r="AB27" s="413"/>
      <c r="AC27" s="413"/>
      <c r="AD27" s="413"/>
      <c r="AE27" s="413"/>
      <c r="AF27" s="413"/>
      <c r="AG27" s="237"/>
      <c r="AH27" s="237"/>
      <c r="AI27" s="413"/>
      <c r="AJ27" s="413"/>
      <c r="AK27" s="413"/>
      <c r="AL27" s="413"/>
      <c r="AM27" s="413"/>
      <c r="AN27" s="413"/>
      <c r="AO27" s="413"/>
      <c r="AP27" s="237"/>
      <c r="AQ27" s="237"/>
      <c r="AR27" s="413"/>
      <c r="AS27" s="413"/>
      <c r="AT27" s="413"/>
      <c r="AU27" s="413"/>
      <c r="AV27" s="413"/>
      <c r="AW27" s="413"/>
      <c r="AX27" s="413"/>
      <c r="AY27" s="237"/>
      <c r="AZ27" s="237"/>
      <c r="BA27" s="413"/>
      <c r="BB27" s="413"/>
      <c r="BC27" s="413"/>
      <c r="BD27" s="413"/>
      <c r="BE27" s="413"/>
      <c r="BF27" s="413"/>
      <c r="BG27" s="413"/>
      <c r="BH27" s="237"/>
      <c r="BI27" s="237"/>
      <c r="BJ27" s="413"/>
      <c r="BK27" s="413"/>
      <c r="BL27" s="413"/>
      <c r="BM27" s="413"/>
      <c r="BN27" s="413"/>
      <c r="BO27" s="413"/>
      <c r="BP27" s="413"/>
      <c r="BQ27" s="237"/>
      <c r="BR27" s="237"/>
      <c r="BS27" s="389"/>
    </row>
    <row r="28" spans="1:71" ht="51.75" customHeight="1" x14ac:dyDescent="0.25">
      <c r="A28" s="428"/>
      <c r="B28" s="380"/>
      <c r="C28" s="241"/>
      <c r="D28" s="380"/>
      <c r="E28" s="380"/>
      <c r="F28" s="389"/>
      <c r="G28" s="389"/>
      <c r="H28" s="389"/>
      <c r="I28" s="389"/>
      <c r="J28" s="389"/>
      <c r="K28" s="389"/>
      <c r="L28" s="389"/>
      <c r="M28" s="145">
        <v>365</v>
      </c>
      <c r="N28" s="149" t="s">
        <v>1664</v>
      </c>
      <c r="O28" s="149" t="s">
        <v>324</v>
      </c>
      <c r="P28" s="190" t="s">
        <v>1759</v>
      </c>
      <c r="Q28" s="157" t="s">
        <v>455</v>
      </c>
      <c r="R28" s="157">
        <v>11</v>
      </c>
      <c r="S28" s="194">
        <v>0.35</v>
      </c>
      <c r="T28" s="157">
        <v>23</v>
      </c>
      <c r="U28" s="157" t="s">
        <v>1511</v>
      </c>
      <c r="V28" s="157" t="s">
        <v>1512</v>
      </c>
      <c r="W28" s="157" t="s">
        <v>1512</v>
      </c>
      <c r="X28" s="157" t="s">
        <v>1512</v>
      </c>
      <c r="Y28" s="157" t="s">
        <v>1511</v>
      </c>
      <c r="Z28" s="413"/>
      <c r="AA28" s="413"/>
      <c r="AB28" s="413"/>
      <c r="AC28" s="413"/>
      <c r="AD28" s="413"/>
      <c r="AE28" s="413"/>
      <c r="AF28" s="413"/>
      <c r="AG28" s="237"/>
      <c r="AH28" s="237"/>
      <c r="AI28" s="413"/>
      <c r="AJ28" s="413"/>
      <c r="AK28" s="413"/>
      <c r="AL28" s="413"/>
      <c r="AM28" s="413"/>
      <c r="AN28" s="413"/>
      <c r="AO28" s="413"/>
      <c r="AP28" s="237"/>
      <c r="AQ28" s="237"/>
      <c r="AR28" s="413"/>
      <c r="AS28" s="413"/>
      <c r="AT28" s="413"/>
      <c r="AU28" s="413"/>
      <c r="AV28" s="413"/>
      <c r="AW28" s="413"/>
      <c r="AX28" s="413"/>
      <c r="AY28" s="237"/>
      <c r="AZ28" s="237"/>
      <c r="BA28" s="413"/>
      <c r="BB28" s="413"/>
      <c r="BC28" s="413"/>
      <c r="BD28" s="413"/>
      <c r="BE28" s="413"/>
      <c r="BF28" s="413"/>
      <c r="BG28" s="413"/>
      <c r="BH28" s="237"/>
      <c r="BI28" s="237"/>
      <c r="BJ28" s="413"/>
      <c r="BK28" s="413"/>
      <c r="BL28" s="413"/>
      <c r="BM28" s="413"/>
      <c r="BN28" s="413"/>
      <c r="BO28" s="413"/>
      <c r="BP28" s="413"/>
      <c r="BQ28" s="237"/>
      <c r="BR28" s="237"/>
      <c r="BS28" s="389"/>
    </row>
    <row r="29" spans="1:71" ht="12" x14ac:dyDescent="0.25">
      <c r="A29" s="39"/>
      <c r="B29" s="39"/>
      <c r="C29" s="39"/>
      <c r="D29" s="39"/>
      <c r="E29" s="39"/>
      <c r="F29" s="39"/>
      <c r="G29" s="39"/>
      <c r="H29" s="39"/>
      <c r="I29" s="39"/>
      <c r="J29" s="39"/>
      <c r="K29" s="39"/>
      <c r="L29" s="39"/>
      <c r="M29" s="39"/>
      <c r="N29" s="39"/>
      <c r="O29" s="39"/>
      <c r="P29" s="39"/>
      <c r="Q29" s="39"/>
      <c r="R29" s="39"/>
      <c r="S29" s="194">
        <f>SUM(S11:S28)</f>
        <v>2.5</v>
      </c>
      <c r="T29" s="39"/>
      <c r="U29" s="39"/>
      <c r="V29" s="39"/>
      <c r="W29" s="39"/>
      <c r="X29" s="39"/>
      <c r="Y29" s="39"/>
      <c r="Z29" s="104">
        <f t="shared" ref="Z29:BR29" si="0">SUM(Z11)</f>
        <v>24561564</v>
      </c>
      <c r="AA29" s="104">
        <f t="shared" si="0"/>
        <v>13126098</v>
      </c>
      <c r="AB29" s="104">
        <f t="shared" si="0"/>
        <v>0</v>
      </c>
      <c r="AC29" s="104">
        <f t="shared" si="0"/>
        <v>0</v>
      </c>
      <c r="AD29" s="104">
        <f t="shared" si="0"/>
        <v>7726386</v>
      </c>
      <c r="AE29" s="104">
        <f t="shared" si="0"/>
        <v>3709080</v>
      </c>
      <c r="AF29" s="104">
        <f t="shared" si="0"/>
        <v>0</v>
      </c>
      <c r="AG29" s="104">
        <f t="shared" si="0"/>
        <v>0</v>
      </c>
      <c r="AH29" s="104">
        <f t="shared" si="0"/>
        <v>0</v>
      </c>
      <c r="AI29" s="104">
        <f t="shared" si="0"/>
        <v>4866701</v>
      </c>
      <c r="AJ29" s="104">
        <f t="shared" si="0"/>
        <v>3019886</v>
      </c>
      <c r="AK29" s="104">
        <f t="shared" si="0"/>
        <v>0</v>
      </c>
      <c r="AL29" s="104">
        <f t="shared" si="0"/>
        <v>0</v>
      </c>
      <c r="AM29" s="104">
        <f t="shared" si="0"/>
        <v>1846815</v>
      </c>
      <c r="AN29" s="104">
        <f t="shared" si="0"/>
        <v>0</v>
      </c>
      <c r="AO29" s="104">
        <f t="shared" si="0"/>
        <v>0</v>
      </c>
      <c r="AP29" s="104">
        <f t="shared" si="0"/>
        <v>0</v>
      </c>
      <c r="AQ29" s="104">
        <f t="shared" si="0"/>
        <v>0</v>
      </c>
      <c r="AR29" s="104">
        <f t="shared" si="0"/>
        <v>6266046</v>
      </c>
      <c r="AS29" s="104">
        <f t="shared" si="0"/>
        <v>3163827</v>
      </c>
      <c r="AT29" s="104">
        <f t="shared" si="0"/>
        <v>0</v>
      </c>
      <c r="AU29" s="104">
        <f t="shared" si="0"/>
        <v>0</v>
      </c>
      <c r="AV29" s="104">
        <f t="shared" si="0"/>
        <v>1902219</v>
      </c>
      <c r="AW29" s="104">
        <f t="shared" si="0"/>
        <v>1200000</v>
      </c>
      <c r="AX29" s="104">
        <f t="shared" si="0"/>
        <v>0</v>
      </c>
      <c r="AY29" s="104">
        <f t="shared" si="0"/>
        <v>0</v>
      </c>
      <c r="AZ29" s="104">
        <f t="shared" si="0"/>
        <v>0</v>
      </c>
      <c r="BA29" s="104">
        <f t="shared" si="0"/>
        <v>6519672</v>
      </c>
      <c r="BB29" s="104">
        <f t="shared" si="0"/>
        <v>3324386</v>
      </c>
      <c r="BC29" s="104">
        <f t="shared" si="0"/>
        <v>0</v>
      </c>
      <c r="BD29" s="104">
        <f t="shared" si="0"/>
        <v>0</v>
      </c>
      <c r="BE29" s="104">
        <f t="shared" si="0"/>
        <v>1959286</v>
      </c>
      <c r="BF29" s="104">
        <f t="shared" si="0"/>
        <v>1236000</v>
      </c>
      <c r="BG29" s="104">
        <f t="shared" si="0"/>
        <v>0</v>
      </c>
      <c r="BH29" s="104">
        <f t="shared" si="0"/>
        <v>0</v>
      </c>
      <c r="BI29" s="104">
        <f t="shared" si="0"/>
        <v>0</v>
      </c>
      <c r="BJ29" s="104">
        <f t="shared" si="0"/>
        <v>6909144</v>
      </c>
      <c r="BK29" s="104">
        <f t="shared" si="0"/>
        <v>3617999</v>
      </c>
      <c r="BL29" s="104">
        <f t="shared" si="0"/>
        <v>0</v>
      </c>
      <c r="BM29" s="104">
        <f t="shared" si="0"/>
        <v>0</v>
      </c>
      <c r="BN29" s="104">
        <f t="shared" si="0"/>
        <v>2018065</v>
      </c>
      <c r="BO29" s="104">
        <f t="shared" si="0"/>
        <v>1273080</v>
      </c>
      <c r="BP29" s="104">
        <f t="shared" si="0"/>
        <v>0</v>
      </c>
      <c r="BQ29" s="104">
        <f t="shared" si="0"/>
        <v>0</v>
      </c>
      <c r="BR29" s="104">
        <f t="shared" si="0"/>
        <v>0</v>
      </c>
      <c r="BS29" s="39"/>
    </row>
    <row r="31" spans="1:71" x14ac:dyDescent="0.25">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row>
    <row r="32" spans="1:71" x14ac:dyDescent="0.25">
      <c r="Z32" s="129">
        <v>24561564</v>
      </c>
      <c r="AA32" s="129">
        <v>13126098</v>
      </c>
      <c r="AB32" s="129">
        <v>0</v>
      </c>
      <c r="AC32" s="129">
        <v>0</v>
      </c>
      <c r="AD32" s="129">
        <v>7726386</v>
      </c>
      <c r="AE32" s="129">
        <v>3709080</v>
      </c>
      <c r="AF32" s="129">
        <v>0</v>
      </c>
      <c r="AG32" s="129">
        <v>0</v>
      </c>
      <c r="AH32" s="129">
        <v>0</v>
      </c>
      <c r="AI32" s="129">
        <v>4866701</v>
      </c>
      <c r="AJ32" s="129">
        <v>3019886</v>
      </c>
      <c r="AK32" s="129">
        <v>0</v>
      </c>
      <c r="AL32" s="129">
        <v>0</v>
      </c>
      <c r="AM32" s="129">
        <v>1846815</v>
      </c>
      <c r="AN32" s="129">
        <v>0</v>
      </c>
      <c r="AO32" s="129">
        <v>0</v>
      </c>
      <c r="AP32" s="129">
        <v>0</v>
      </c>
      <c r="AQ32" s="129">
        <v>0</v>
      </c>
      <c r="AR32" s="129">
        <v>6266047</v>
      </c>
      <c r="AS32" s="129">
        <v>3163827</v>
      </c>
      <c r="AT32" s="129">
        <v>0</v>
      </c>
      <c r="AU32" s="129">
        <v>0</v>
      </c>
      <c r="AV32" s="129">
        <v>1902219</v>
      </c>
      <c r="AW32" s="129">
        <v>1200000</v>
      </c>
      <c r="AX32" s="129">
        <v>0</v>
      </c>
      <c r="AY32" s="129">
        <v>0</v>
      </c>
      <c r="AZ32" s="129">
        <v>0</v>
      </c>
      <c r="BA32" s="129">
        <v>6519672</v>
      </c>
      <c r="BB32" s="129">
        <v>3324386</v>
      </c>
      <c r="BC32" s="129">
        <v>0</v>
      </c>
      <c r="BD32" s="129">
        <v>0</v>
      </c>
      <c r="BE32" s="129">
        <v>1959286</v>
      </c>
      <c r="BF32" s="129">
        <v>1236000</v>
      </c>
      <c r="BG32" s="129">
        <v>0</v>
      </c>
      <c r="BH32" s="129">
        <v>0</v>
      </c>
      <c r="BI32" s="129">
        <v>0</v>
      </c>
      <c r="BJ32" s="129">
        <v>6909143</v>
      </c>
      <c r="BK32" s="129">
        <v>3617999</v>
      </c>
      <c r="BL32" s="129">
        <v>0</v>
      </c>
      <c r="BM32" s="129">
        <v>0</v>
      </c>
      <c r="BN32" s="129">
        <v>2018065</v>
      </c>
      <c r="BO32" s="129">
        <v>1273080</v>
      </c>
      <c r="BP32" s="129">
        <v>0</v>
      </c>
      <c r="BQ32" s="129">
        <v>0</v>
      </c>
      <c r="BR32" s="129">
        <v>0</v>
      </c>
    </row>
  </sheetData>
  <mergeCells count="106">
    <mergeCell ref="BJ11:BJ28"/>
    <mergeCell ref="AO11:AO28"/>
    <mergeCell ref="AP11:AP28"/>
    <mergeCell ref="AQ11:AQ28"/>
    <mergeCell ref="AR11:AR28"/>
    <mergeCell ref="AY11:AY28"/>
    <mergeCell ref="AZ11:AZ28"/>
    <mergeCell ref="AW11:AW28"/>
    <mergeCell ref="AX11:AX28"/>
    <mergeCell ref="BA11:BA28"/>
    <mergeCell ref="AM11:AM28"/>
    <mergeCell ref="AN11:AN28"/>
    <mergeCell ref="AS11:AS28"/>
    <mergeCell ref="BG11:BG28"/>
    <mergeCell ref="BH11:BH28"/>
    <mergeCell ref="BI11:BI28"/>
    <mergeCell ref="BB11:BB28"/>
    <mergeCell ref="BC11:BC28"/>
    <mergeCell ref="BD11:BD28"/>
    <mergeCell ref="BS11:BS21"/>
    <mergeCell ref="BS9:BS10"/>
    <mergeCell ref="BS22:BS25"/>
    <mergeCell ref="BS26:BS28"/>
    <mergeCell ref="K11:K21"/>
    <mergeCell ref="L11:L21"/>
    <mergeCell ref="L26:L28"/>
    <mergeCell ref="AI11:AI28"/>
    <mergeCell ref="AU11:AU28"/>
    <mergeCell ref="AV11:AV28"/>
    <mergeCell ref="BN11:BN28"/>
    <mergeCell ref="BO11:BO28"/>
    <mergeCell ref="BP11:BP28"/>
    <mergeCell ref="BQ11:BQ28"/>
    <mergeCell ref="BL11:BL28"/>
    <mergeCell ref="BM11:BM28"/>
    <mergeCell ref="AT11:AT28"/>
    <mergeCell ref="BE11:BE28"/>
    <mergeCell ref="BF11:BF28"/>
    <mergeCell ref="BK11:BK28"/>
    <mergeCell ref="BR11:BR28"/>
    <mergeCell ref="AJ11:AJ28"/>
    <mergeCell ref="AK11:AK28"/>
    <mergeCell ref="AL11:AL28"/>
    <mergeCell ref="J26:J28"/>
    <mergeCell ref="H22:H25"/>
    <mergeCell ref="I11:I21"/>
    <mergeCell ref="I22:I25"/>
    <mergeCell ref="AG9:AH9"/>
    <mergeCell ref="K26:K28"/>
    <mergeCell ref="J11:J21"/>
    <mergeCell ref="AF11:AF28"/>
    <mergeCell ref="AG11:AG28"/>
    <mergeCell ref="AH11:AH28"/>
    <mergeCell ref="Z11:Z28"/>
    <mergeCell ref="AA11:AA28"/>
    <mergeCell ref="AB11:AB28"/>
    <mergeCell ref="AC11:AC28"/>
    <mergeCell ref="AD11:AD28"/>
    <mergeCell ref="AE11:AE28"/>
    <mergeCell ref="D9:L9"/>
    <mergeCell ref="K22:K25"/>
    <mergeCell ref="D22:D25"/>
    <mergeCell ref="L22:L25"/>
    <mergeCell ref="M9:M10"/>
    <mergeCell ref="J22:J25"/>
    <mergeCell ref="E11:E21"/>
    <mergeCell ref="H11:H21"/>
    <mergeCell ref="A11:A28"/>
    <mergeCell ref="F26:F28"/>
    <mergeCell ref="E22:E25"/>
    <mergeCell ref="C22:C25"/>
    <mergeCell ref="F22:F25"/>
    <mergeCell ref="I26:I28"/>
    <mergeCell ref="H26:H28"/>
    <mergeCell ref="G26:G28"/>
    <mergeCell ref="G11:G21"/>
    <mergeCell ref="G22:G25"/>
    <mergeCell ref="B26:B28"/>
    <mergeCell ref="C26:C28"/>
    <mergeCell ref="D26:D28"/>
    <mergeCell ref="E26:E28"/>
    <mergeCell ref="C11:C21"/>
    <mergeCell ref="B11:B21"/>
    <mergeCell ref="B22:B25"/>
    <mergeCell ref="D11:D21"/>
    <mergeCell ref="F11:F21"/>
    <mergeCell ref="A2:BS2"/>
    <mergeCell ref="A3:BS3"/>
    <mergeCell ref="Z9:AF9"/>
    <mergeCell ref="AI9:AO9"/>
    <mergeCell ref="AR9:AX9"/>
    <mergeCell ref="E7:V7"/>
    <mergeCell ref="A9:A10"/>
    <mergeCell ref="E4:M4"/>
    <mergeCell ref="E5:M5"/>
    <mergeCell ref="E6:M6"/>
    <mergeCell ref="BH9:BI9"/>
    <mergeCell ref="BQ9:BR9"/>
    <mergeCell ref="AP9:AQ9"/>
    <mergeCell ref="AY9:AZ9"/>
    <mergeCell ref="BA9:BG9"/>
    <mergeCell ref="BJ9:BP9"/>
    <mergeCell ref="B9:B10"/>
    <mergeCell ref="C9:C10"/>
    <mergeCell ref="D8:U8"/>
    <mergeCell ref="N9:Y9"/>
  </mergeCells>
  <pageMargins left="0.7" right="0.7" top="0.75" bottom="0.75" header="0.3" footer="0.3"/>
  <pageSetup paperSize="5" orientation="portrait" r:id="rId1"/>
  <ignoredErrors>
    <ignoredError sqref="R18"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BS76"/>
  <sheetViews>
    <sheetView topLeftCell="A10" zoomScale="90" zoomScaleNormal="90" workbookViewId="0">
      <pane xSplit="1" ySplit="1" topLeftCell="J11" activePane="bottomRight" state="frozen"/>
      <selection activeCell="A10" sqref="A10"/>
      <selection pane="topRight" activeCell="B10" sqref="B10"/>
      <selection pane="bottomLeft" activeCell="A11" sqref="A11"/>
      <selection pane="bottomRight" activeCell="C73" sqref="C73"/>
    </sheetView>
  </sheetViews>
  <sheetFormatPr baseColWidth="10" defaultColWidth="10.85546875" defaultRowHeight="15" x14ac:dyDescent="0.25"/>
  <cols>
    <col min="1" max="1" width="9.42578125" style="1" customWidth="1"/>
    <col min="2" max="2" width="27.140625" style="18" customWidth="1"/>
    <col min="3" max="3" width="4" style="18" customWidth="1"/>
    <col min="4" max="4" width="23.42578125" style="18" customWidth="1"/>
    <col min="5" max="5" width="25" style="15" customWidth="1"/>
    <col min="6" max="6" width="7.140625" style="1" customWidth="1"/>
    <col min="7" max="7" width="5" style="1" customWidth="1"/>
    <col min="8" max="8" width="4.28515625" style="1" customWidth="1"/>
    <col min="9" max="12" width="6.28515625" style="1" customWidth="1"/>
    <col min="13" max="13" width="4.28515625" style="1" customWidth="1"/>
    <col min="14" max="14" width="60.42578125" style="18" customWidth="1"/>
    <col min="15" max="15" width="25.85546875" style="18" customWidth="1"/>
    <col min="16" max="16" width="4.85546875" style="18" customWidth="1"/>
    <col min="17" max="17" width="8.140625" style="1" customWidth="1"/>
    <col min="18" max="18" width="10.28515625" style="1" customWidth="1"/>
    <col min="19" max="19" width="5.5703125" style="13" customWidth="1"/>
    <col min="20" max="20" width="9.85546875" style="1" customWidth="1"/>
    <col min="21" max="21" width="11.28515625" style="1" customWidth="1"/>
    <col min="22" max="22" width="9.28515625" style="1" customWidth="1"/>
    <col min="23" max="23" width="9.42578125" style="1" customWidth="1"/>
    <col min="24" max="24" width="9.5703125" style="1" customWidth="1"/>
    <col min="25" max="25" width="9" style="1" customWidth="1"/>
    <col min="26" max="26" width="12.140625" style="1" customWidth="1"/>
    <col min="27" max="27" width="9.7109375" style="1" customWidth="1"/>
    <col min="28" max="28" width="6.42578125" style="1" customWidth="1"/>
    <col min="29" max="29" width="10.85546875" style="1" customWidth="1"/>
    <col min="30" max="30" width="9.85546875" style="1" customWidth="1"/>
    <col min="31" max="31" width="9" style="1" customWidth="1"/>
    <col min="32" max="32" width="9.85546875" style="1" customWidth="1"/>
    <col min="33" max="33" width="7.85546875" style="1" customWidth="1"/>
    <col min="34" max="34" width="9" style="1" customWidth="1"/>
    <col min="35" max="36" width="10.7109375" style="1" customWidth="1"/>
    <col min="37" max="37" width="7.140625" style="1" customWidth="1"/>
    <col min="38" max="38" width="9.7109375" style="1" customWidth="1"/>
    <col min="39" max="39" width="10.85546875" style="1" customWidth="1"/>
    <col min="40" max="40" width="8.28515625" style="1" customWidth="1"/>
    <col min="41" max="41" width="9.7109375" style="1" customWidth="1"/>
    <col min="42" max="43" width="9.42578125" style="1" customWidth="1"/>
    <col min="44" max="45" width="9.7109375" style="1" customWidth="1"/>
    <col min="46" max="46" width="7.7109375" style="1" customWidth="1"/>
    <col min="47" max="47" width="9" style="1" customWidth="1"/>
    <col min="48" max="48" width="9.140625" style="1" customWidth="1"/>
    <col min="49" max="49" width="8.28515625" style="1" customWidth="1"/>
    <col min="50" max="50" width="9.7109375" style="1" customWidth="1"/>
    <col min="51" max="52" width="8" style="1" customWidth="1"/>
    <col min="53" max="53" width="10.140625" style="1" customWidth="1"/>
    <col min="54" max="54" width="10.7109375" style="1" customWidth="1"/>
    <col min="55" max="55" width="6" style="1" customWidth="1"/>
    <col min="56" max="56" width="8.7109375" style="1" customWidth="1"/>
    <col min="57" max="57" width="9.140625" style="1" customWidth="1"/>
    <col min="58" max="58" width="8.42578125" style="1" customWidth="1"/>
    <col min="59" max="59" width="9.5703125" style="1" customWidth="1"/>
    <col min="60" max="61" width="8" style="1" customWidth="1"/>
    <col min="62" max="62" width="9.85546875" style="1" customWidth="1"/>
    <col min="63" max="63" width="10.140625" style="1" customWidth="1"/>
    <col min="64" max="64" width="7.140625" style="1" customWidth="1"/>
    <col min="65" max="65" width="9.42578125" style="1" customWidth="1"/>
    <col min="66" max="66" width="10.140625" style="1" customWidth="1"/>
    <col min="67" max="67" width="8.85546875" style="1" customWidth="1"/>
    <col min="68" max="68" width="10" style="1" customWidth="1"/>
    <col min="69" max="70" width="7.42578125" style="1" customWidth="1"/>
    <col min="71" max="71" width="17.7109375" style="1" customWidth="1"/>
    <col min="72" max="16384" width="10.85546875" style="1"/>
  </cols>
  <sheetData>
    <row r="2" spans="1:71" ht="15" customHeigh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1:71" ht="14.1" customHeight="1" x14ac:dyDescent="0.2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1:71" ht="15" customHeight="1" x14ac:dyDescent="0.2">
      <c r="A4" s="58"/>
      <c r="B4" s="53"/>
      <c r="D4" s="69" t="s">
        <v>1398</v>
      </c>
      <c r="E4" s="267" t="s">
        <v>1327</v>
      </c>
      <c r="F4" s="267"/>
      <c r="G4" s="267"/>
      <c r="H4" s="267"/>
      <c r="I4" s="267"/>
      <c r="J4" s="267"/>
      <c r="K4" s="267"/>
      <c r="L4" s="267"/>
      <c r="M4" s="267"/>
      <c r="N4" s="267"/>
      <c r="O4" s="35"/>
      <c r="P4" s="131"/>
      <c r="Q4" s="35"/>
      <c r="R4" s="35"/>
      <c r="S4" s="35"/>
      <c r="T4" s="35"/>
      <c r="U4" s="35"/>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9.5" customHeight="1" x14ac:dyDescent="0.2">
      <c r="A5" s="58"/>
      <c r="B5" s="53"/>
      <c r="D5" s="35" t="s">
        <v>1</v>
      </c>
      <c r="E5" s="268" t="s">
        <v>17</v>
      </c>
      <c r="F5" s="268"/>
      <c r="G5" s="268"/>
      <c r="H5" s="268"/>
      <c r="I5" s="268"/>
      <c r="J5" s="268"/>
      <c r="K5" s="268"/>
      <c r="L5" s="268"/>
      <c r="M5" s="268"/>
      <c r="N5" s="268"/>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9.5" customHeight="1" x14ac:dyDescent="0.2">
      <c r="A6" s="58"/>
      <c r="B6" s="53"/>
      <c r="D6" s="35" t="s">
        <v>111</v>
      </c>
      <c r="E6" s="268" t="s">
        <v>1488</v>
      </c>
      <c r="F6" s="268"/>
      <c r="G6" s="268"/>
      <c r="H6" s="268"/>
      <c r="I6" s="268"/>
      <c r="J6" s="268"/>
      <c r="K6" s="268"/>
      <c r="L6" s="268"/>
      <c r="M6" s="268"/>
      <c r="N6" s="268"/>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row>
    <row r="7" spans="1:71" ht="19.5" customHeight="1" x14ac:dyDescent="0.2">
      <c r="A7" s="58"/>
      <c r="B7" s="29"/>
      <c r="D7" s="89" t="s">
        <v>513</v>
      </c>
      <c r="E7" s="268" t="s">
        <v>1450</v>
      </c>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row>
    <row r="9" spans="1:71" ht="15" customHeight="1" x14ac:dyDescent="0.25">
      <c r="A9" s="265" t="s">
        <v>224</v>
      </c>
      <c r="B9" s="265" t="s">
        <v>15</v>
      </c>
      <c r="C9" s="265" t="s">
        <v>454</v>
      </c>
      <c r="D9" s="262" t="s">
        <v>7</v>
      </c>
      <c r="E9" s="263"/>
      <c r="F9" s="263"/>
      <c r="G9" s="263"/>
      <c r="H9" s="263"/>
      <c r="I9" s="263"/>
      <c r="J9" s="263"/>
      <c r="K9" s="263"/>
      <c r="L9" s="264"/>
      <c r="M9" s="299" t="s">
        <v>1451</v>
      </c>
      <c r="N9" s="262" t="s">
        <v>8</v>
      </c>
      <c r="O9" s="263"/>
      <c r="P9" s="263"/>
      <c r="Q9" s="263"/>
      <c r="R9" s="263"/>
      <c r="S9" s="263"/>
      <c r="T9" s="263"/>
      <c r="U9" s="263"/>
      <c r="V9" s="263"/>
      <c r="W9" s="263"/>
      <c r="X9" s="263"/>
      <c r="Y9" s="264"/>
      <c r="Z9" s="261" t="s">
        <v>1744</v>
      </c>
      <c r="AA9" s="261"/>
      <c r="AB9" s="261"/>
      <c r="AC9" s="261"/>
      <c r="AD9" s="261"/>
      <c r="AE9" s="261"/>
      <c r="AF9" s="261"/>
      <c r="AG9" s="259" t="s">
        <v>504</v>
      </c>
      <c r="AH9" s="260"/>
      <c r="AI9" s="261" t="s">
        <v>1745</v>
      </c>
      <c r="AJ9" s="261"/>
      <c r="AK9" s="261"/>
      <c r="AL9" s="261"/>
      <c r="AM9" s="261"/>
      <c r="AN9" s="261"/>
      <c r="AO9" s="261"/>
      <c r="AP9" s="259" t="s">
        <v>505</v>
      </c>
      <c r="AQ9" s="260"/>
      <c r="AR9" s="261" t="s">
        <v>1746</v>
      </c>
      <c r="AS9" s="261"/>
      <c r="AT9" s="261"/>
      <c r="AU9" s="261"/>
      <c r="AV9" s="261"/>
      <c r="AW9" s="261"/>
      <c r="AX9" s="261"/>
      <c r="AY9" s="259" t="s">
        <v>506</v>
      </c>
      <c r="AZ9" s="260"/>
      <c r="BA9" s="261" t="s">
        <v>1747</v>
      </c>
      <c r="BB9" s="261"/>
      <c r="BC9" s="261"/>
      <c r="BD9" s="261"/>
      <c r="BE9" s="261"/>
      <c r="BF9" s="261"/>
      <c r="BG9" s="261"/>
      <c r="BH9" s="259" t="s">
        <v>507</v>
      </c>
      <c r="BI9" s="260"/>
      <c r="BJ9" s="261" t="s">
        <v>1748</v>
      </c>
      <c r="BK9" s="261"/>
      <c r="BL9" s="261"/>
      <c r="BM9" s="261"/>
      <c r="BN9" s="261"/>
      <c r="BO9" s="261"/>
      <c r="BP9" s="261"/>
      <c r="BQ9" s="259" t="s">
        <v>508</v>
      </c>
      <c r="BR9" s="260"/>
      <c r="BS9" s="270" t="s">
        <v>5</v>
      </c>
    </row>
    <row r="10" spans="1:71" ht="80.25" customHeight="1" x14ac:dyDescent="0.25">
      <c r="A10" s="266"/>
      <c r="B10" s="266"/>
      <c r="C10" s="266"/>
      <c r="D10" s="145" t="s">
        <v>9</v>
      </c>
      <c r="E10" s="145" t="s">
        <v>10</v>
      </c>
      <c r="F10" s="30" t="s">
        <v>12</v>
      </c>
      <c r="G10" s="30" t="s">
        <v>13</v>
      </c>
      <c r="H10" s="30" t="s">
        <v>0</v>
      </c>
      <c r="I10" s="30" t="s">
        <v>463</v>
      </c>
      <c r="J10" s="30" t="s">
        <v>464</v>
      </c>
      <c r="K10" s="30" t="s">
        <v>14</v>
      </c>
      <c r="L10" s="30" t="s">
        <v>465</v>
      </c>
      <c r="M10" s="300"/>
      <c r="N10" s="145" t="s">
        <v>11</v>
      </c>
      <c r="O10" s="145" t="s">
        <v>10</v>
      </c>
      <c r="P10" s="30" t="s">
        <v>1760</v>
      </c>
      <c r="Q10" s="30" t="s">
        <v>0</v>
      </c>
      <c r="R10" s="30" t="s">
        <v>16</v>
      </c>
      <c r="S10" s="221" t="s">
        <v>6</v>
      </c>
      <c r="T10" s="30" t="s">
        <v>515</v>
      </c>
      <c r="U10" s="30" t="s">
        <v>466</v>
      </c>
      <c r="V10" s="30" t="s">
        <v>463</v>
      </c>
      <c r="W10" s="30" t="s">
        <v>467</v>
      </c>
      <c r="X10" s="30" t="s">
        <v>468</v>
      </c>
      <c r="Y10" s="30" t="s">
        <v>465</v>
      </c>
      <c r="Z10" s="33" t="s">
        <v>458</v>
      </c>
      <c r="AA10" s="33" t="s">
        <v>2</v>
      </c>
      <c r="AB10" s="33" t="s">
        <v>3</v>
      </c>
      <c r="AC10" s="33" t="s">
        <v>469</v>
      </c>
      <c r="AD10" s="33" t="s">
        <v>470</v>
      </c>
      <c r="AE10" s="33" t="s">
        <v>4</v>
      </c>
      <c r="AF10" s="33" t="s">
        <v>471</v>
      </c>
      <c r="AG10" s="34" t="s">
        <v>509</v>
      </c>
      <c r="AH10" s="34" t="s">
        <v>510</v>
      </c>
      <c r="AI10" s="33" t="s">
        <v>459</v>
      </c>
      <c r="AJ10" s="33" t="s">
        <v>2</v>
      </c>
      <c r="AK10" s="33" t="s">
        <v>3</v>
      </c>
      <c r="AL10" s="33" t="s">
        <v>469</v>
      </c>
      <c r="AM10" s="33" t="s">
        <v>470</v>
      </c>
      <c r="AN10" s="33" t="s">
        <v>4</v>
      </c>
      <c r="AO10" s="33" t="s">
        <v>471</v>
      </c>
      <c r="AP10" s="34" t="s">
        <v>509</v>
      </c>
      <c r="AQ10" s="34" t="s">
        <v>510</v>
      </c>
      <c r="AR10" s="33" t="s">
        <v>460</v>
      </c>
      <c r="AS10" s="33" t="s">
        <v>2</v>
      </c>
      <c r="AT10" s="33" t="s">
        <v>3</v>
      </c>
      <c r="AU10" s="33" t="s">
        <v>469</v>
      </c>
      <c r="AV10" s="33" t="s">
        <v>470</v>
      </c>
      <c r="AW10" s="33" t="s">
        <v>4</v>
      </c>
      <c r="AX10" s="33" t="s">
        <v>471</v>
      </c>
      <c r="AY10" s="34" t="s">
        <v>509</v>
      </c>
      <c r="AZ10" s="34" t="s">
        <v>510</v>
      </c>
      <c r="BA10" s="33" t="s">
        <v>461</v>
      </c>
      <c r="BB10" s="33" t="s">
        <v>2</v>
      </c>
      <c r="BC10" s="33" t="s">
        <v>3</v>
      </c>
      <c r="BD10" s="33" t="s">
        <v>469</v>
      </c>
      <c r="BE10" s="33" t="s">
        <v>470</v>
      </c>
      <c r="BF10" s="33" t="s">
        <v>4</v>
      </c>
      <c r="BG10" s="33" t="s">
        <v>471</v>
      </c>
      <c r="BH10" s="34" t="s">
        <v>509</v>
      </c>
      <c r="BI10" s="34" t="s">
        <v>510</v>
      </c>
      <c r="BJ10" s="33" t="s">
        <v>462</v>
      </c>
      <c r="BK10" s="33" t="s">
        <v>2</v>
      </c>
      <c r="BL10" s="33" t="s">
        <v>3</v>
      </c>
      <c r="BM10" s="33" t="s">
        <v>469</v>
      </c>
      <c r="BN10" s="33" t="s">
        <v>470</v>
      </c>
      <c r="BO10" s="33" t="s">
        <v>4</v>
      </c>
      <c r="BP10" s="33" t="s">
        <v>471</v>
      </c>
      <c r="BQ10" s="34" t="s">
        <v>509</v>
      </c>
      <c r="BR10" s="34" t="s">
        <v>510</v>
      </c>
      <c r="BS10" s="271"/>
    </row>
    <row r="11" spans="1:71" ht="48" customHeight="1" x14ac:dyDescent="0.25">
      <c r="A11" s="307" t="s">
        <v>110</v>
      </c>
      <c r="B11" s="383" t="s">
        <v>432</v>
      </c>
      <c r="C11" s="241">
        <v>123</v>
      </c>
      <c r="D11" s="383" t="s">
        <v>1141</v>
      </c>
      <c r="E11" s="383" t="s">
        <v>433</v>
      </c>
      <c r="F11" s="242">
        <v>0.3</v>
      </c>
      <c r="G11" s="242">
        <v>0.8</v>
      </c>
      <c r="H11" s="389" t="s">
        <v>455</v>
      </c>
      <c r="I11" s="389">
        <v>40</v>
      </c>
      <c r="J11" s="389">
        <v>50</v>
      </c>
      <c r="K11" s="389">
        <v>60</v>
      </c>
      <c r="L11" s="389">
        <v>80</v>
      </c>
      <c r="M11" s="145">
        <v>366</v>
      </c>
      <c r="N11" s="86" t="s">
        <v>434</v>
      </c>
      <c r="O11" s="137" t="s">
        <v>307</v>
      </c>
      <c r="P11" s="210" t="s">
        <v>1755</v>
      </c>
      <c r="Q11" s="157" t="s">
        <v>456</v>
      </c>
      <c r="R11" s="157">
        <v>10</v>
      </c>
      <c r="S11" s="223">
        <v>0.05</v>
      </c>
      <c r="T11" s="157">
        <v>100</v>
      </c>
      <c r="U11" s="157">
        <v>100</v>
      </c>
      <c r="V11" s="157">
        <v>100</v>
      </c>
      <c r="W11" s="157">
        <v>100</v>
      </c>
      <c r="X11" s="157">
        <v>100</v>
      </c>
      <c r="Y11" s="157">
        <v>100</v>
      </c>
      <c r="Z11" s="323">
        <v>4146996</v>
      </c>
      <c r="AA11" s="323">
        <v>1051866</v>
      </c>
      <c r="AB11" s="323"/>
      <c r="AC11" s="323">
        <v>3095130</v>
      </c>
      <c r="AD11" s="323"/>
      <c r="AE11" s="323"/>
      <c r="AF11" s="323"/>
      <c r="AG11" s="318"/>
      <c r="AH11" s="318"/>
      <c r="AI11" s="323">
        <v>1011644</v>
      </c>
      <c r="AJ11" s="323">
        <v>242000</v>
      </c>
      <c r="AK11" s="323"/>
      <c r="AL11" s="323">
        <v>769644</v>
      </c>
      <c r="AM11" s="323"/>
      <c r="AN11" s="323"/>
      <c r="AO11" s="323"/>
      <c r="AP11" s="318"/>
      <c r="AQ11" s="318"/>
      <c r="AR11" s="323">
        <v>998654</v>
      </c>
      <c r="AS11" s="323">
        <v>253535</v>
      </c>
      <c r="AT11" s="323"/>
      <c r="AU11" s="323">
        <v>745119</v>
      </c>
      <c r="AV11" s="323"/>
      <c r="AW11" s="323"/>
      <c r="AX11" s="323"/>
      <c r="AY11" s="318"/>
      <c r="AZ11" s="318"/>
      <c r="BA11" s="323">
        <v>1045103</v>
      </c>
      <c r="BB11" s="323">
        <v>266401</v>
      </c>
      <c r="BC11" s="323"/>
      <c r="BD11" s="323">
        <v>778702</v>
      </c>
      <c r="BE11" s="323"/>
      <c r="BF11" s="323"/>
      <c r="BG11" s="323"/>
      <c r="BH11" s="318"/>
      <c r="BI11" s="318"/>
      <c r="BJ11" s="323">
        <v>1091595</v>
      </c>
      <c r="BK11" s="323">
        <v>289930</v>
      </c>
      <c r="BL11" s="323"/>
      <c r="BM11" s="323">
        <v>801665</v>
      </c>
      <c r="BN11" s="323"/>
      <c r="BO11" s="323"/>
      <c r="BP11" s="323"/>
      <c r="BQ11" s="318"/>
      <c r="BR11" s="318"/>
      <c r="BS11" s="234" t="s">
        <v>987</v>
      </c>
    </row>
    <row r="12" spans="1:71" ht="24" x14ac:dyDescent="0.25">
      <c r="A12" s="308"/>
      <c r="B12" s="384"/>
      <c r="C12" s="241"/>
      <c r="D12" s="384"/>
      <c r="E12" s="384"/>
      <c r="F12" s="436"/>
      <c r="G12" s="436"/>
      <c r="H12" s="389"/>
      <c r="I12" s="389"/>
      <c r="J12" s="389"/>
      <c r="K12" s="389"/>
      <c r="L12" s="389"/>
      <c r="M12" s="145">
        <v>367</v>
      </c>
      <c r="N12" s="86" t="s">
        <v>1142</v>
      </c>
      <c r="O12" s="156" t="s">
        <v>591</v>
      </c>
      <c r="P12" s="187" t="s">
        <v>1755</v>
      </c>
      <c r="Q12" s="47" t="s">
        <v>455</v>
      </c>
      <c r="R12" s="47">
        <v>10</v>
      </c>
      <c r="S12" s="222">
        <v>0.25</v>
      </c>
      <c r="T12" s="157">
        <v>100</v>
      </c>
      <c r="U12" s="157">
        <v>100</v>
      </c>
      <c r="V12" s="157">
        <v>10</v>
      </c>
      <c r="W12" s="157">
        <v>40</v>
      </c>
      <c r="X12" s="157">
        <v>70</v>
      </c>
      <c r="Y12" s="157">
        <v>100</v>
      </c>
      <c r="Z12" s="324"/>
      <c r="AA12" s="324"/>
      <c r="AB12" s="324"/>
      <c r="AC12" s="324"/>
      <c r="AD12" s="324"/>
      <c r="AE12" s="324"/>
      <c r="AF12" s="324"/>
      <c r="AG12" s="319"/>
      <c r="AH12" s="319"/>
      <c r="AI12" s="324"/>
      <c r="AJ12" s="324"/>
      <c r="AK12" s="324"/>
      <c r="AL12" s="324"/>
      <c r="AM12" s="324"/>
      <c r="AN12" s="324"/>
      <c r="AO12" s="324"/>
      <c r="AP12" s="319"/>
      <c r="AQ12" s="319"/>
      <c r="AR12" s="324"/>
      <c r="AS12" s="324"/>
      <c r="AT12" s="324"/>
      <c r="AU12" s="324"/>
      <c r="AV12" s="324"/>
      <c r="AW12" s="324"/>
      <c r="AX12" s="324"/>
      <c r="AY12" s="319"/>
      <c r="AZ12" s="319"/>
      <c r="BA12" s="324"/>
      <c r="BB12" s="324"/>
      <c r="BC12" s="324"/>
      <c r="BD12" s="324"/>
      <c r="BE12" s="324"/>
      <c r="BF12" s="324"/>
      <c r="BG12" s="324"/>
      <c r="BH12" s="319"/>
      <c r="BI12" s="319"/>
      <c r="BJ12" s="324"/>
      <c r="BK12" s="324"/>
      <c r="BL12" s="324"/>
      <c r="BM12" s="324"/>
      <c r="BN12" s="324"/>
      <c r="BO12" s="324"/>
      <c r="BP12" s="324"/>
      <c r="BQ12" s="319"/>
      <c r="BR12" s="319"/>
      <c r="BS12" s="235"/>
    </row>
    <row r="13" spans="1:71" ht="36" x14ac:dyDescent="0.25">
      <c r="A13" s="308"/>
      <c r="B13" s="384"/>
      <c r="C13" s="241"/>
      <c r="D13" s="384"/>
      <c r="E13" s="384"/>
      <c r="F13" s="436"/>
      <c r="G13" s="436"/>
      <c r="H13" s="389"/>
      <c r="I13" s="389"/>
      <c r="J13" s="389"/>
      <c r="K13" s="389"/>
      <c r="L13" s="389"/>
      <c r="M13" s="145">
        <v>368</v>
      </c>
      <c r="N13" s="86" t="s">
        <v>361</v>
      </c>
      <c r="O13" s="137" t="s">
        <v>308</v>
      </c>
      <c r="P13" s="187" t="s">
        <v>1755</v>
      </c>
      <c r="Q13" s="157" t="s">
        <v>455</v>
      </c>
      <c r="R13" s="157">
        <v>10</v>
      </c>
      <c r="S13" s="223">
        <v>0.05</v>
      </c>
      <c r="T13" s="44">
        <v>23</v>
      </c>
      <c r="U13" s="157">
        <v>64</v>
      </c>
      <c r="V13" s="157" t="s">
        <v>1346</v>
      </c>
      <c r="W13" s="157" t="s">
        <v>1347</v>
      </c>
      <c r="X13" s="157" t="s">
        <v>1348</v>
      </c>
      <c r="Y13" s="157" t="s">
        <v>1349</v>
      </c>
      <c r="Z13" s="324"/>
      <c r="AA13" s="324"/>
      <c r="AB13" s="324"/>
      <c r="AC13" s="324"/>
      <c r="AD13" s="324"/>
      <c r="AE13" s="324"/>
      <c r="AF13" s="324"/>
      <c r="AG13" s="319"/>
      <c r="AH13" s="319"/>
      <c r="AI13" s="324"/>
      <c r="AJ13" s="324"/>
      <c r="AK13" s="324"/>
      <c r="AL13" s="324"/>
      <c r="AM13" s="324"/>
      <c r="AN13" s="324"/>
      <c r="AO13" s="324"/>
      <c r="AP13" s="319"/>
      <c r="AQ13" s="319"/>
      <c r="AR13" s="324"/>
      <c r="AS13" s="324"/>
      <c r="AT13" s="324"/>
      <c r="AU13" s="324"/>
      <c r="AV13" s="324"/>
      <c r="AW13" s="324"/>
      <c r="AX13" s="324"/>
      <c r="AY13" s="319"/>
      <c r="AZ13" s="319"/>
      <c r="BA13" s="324"/>
      <c r="BB13" s="324"/>
      <c r="BC13" s="324"/>
      <c r="BD13" s="324"/>
      <c r="BE13" s="324"/>
      <c r="BF13" s="324"/>
      <c r="BG13" s="324"/>
      <c r="BH13" s="319"/>
      <c r="BI13" s="319"/>
      <c r="BJ13" s="324"/>
      <c r="BK13" s="324"/>
      <c r="BL13" s="324"/>
      <c r="BM13" s="324"/>
      <c r="BN13" s="324"/>
      <c r="BO13" s="324"/>
      <c r="BP13" s="324"/>
      <c r="BQ13" s="319"/>
      <c r="BR13" s="319"/>
      <c r="BS13" s="235"/>
    </row>
    <row r="14" spans="1:71" ht="36" x14ac:dyDescent="0.25">
      <c r="A14" s="308"/>
      <c r="B14" s="384"/>
      <c r="C14" s="241"/>
      <c r="D14" s="384"/>
      <c r="E14" s="384"/>
      <c r="F14" s="436"/>
      <c r="G14" s="436"/>
      <c r="H14" s="389"/>
      <c r="I14" s="389"/>
      <c r="J14" s="389"/>
      <c r="K14" s="389"/>
      <c r="L14" s="389"/>
      <c r="M14" s="145">
        <v>369</v>
      </c>
      <c r="N14" s="86" t="s">
        <v>309</v>
      </c>
      <c r="O14" s="137" t="s">
        <v>310</v>
      </c>
      <c r="P14" s="187" t="s">
        <v>1755</v>
      </c>
      <c r="Q14" s="157" t="s">
        <v>455</v>
      </c>
      <c r="R14" s="157" t="s">
        <v>494</v>
      </c>
      <c r="S14" s="223">
        <v>0.15</v>
      </c>
      <c r="T14" s="44">
        <v>42</v>
      </c>
      <c r="U14" s="157">
        <v>64</v>
      </c>
      <c r="V14" s="157" t="s">
        <v>1452</v>
      </c>
      <c r="W14" s="157" t="s">
        <v>1350</v>
      </c>
      <c r="X14" s="157" t="s">
        <v>1351</v>
      </c>
      <c r="Y14" s="157" t="s">
        <v>1352</v>
      </c>
      <c r="Z14" s="324"/>
      <c r="AA14" s="324"/>
      <c r="AB14" s="324"/>
      <c r="AC14" s="324"/>
      <c r="AD14" s="324"/>
      <c r="AE14" s="324"/>
      <c r="AF14" s="324"/>
      <c r="AG14" s="319"/>
      <c r="AH14" s="319"/>
      <c r="AI14" s="324"/>
      <c r="AJ14" s="324"/>
      <c r="AK14" s="324"/>
      <c r="AL14" s="324"/>
      <c r="AM14" s="324"/>
      <c r="AN14" s="324"/>
      <c r="AO14" s="324"/>
      <c r="AP14" s="319"/>
      <c r="AQ14" s="319"/>
      <c r="AR14" s="324"/>
      <c r="AS14" s="324"/>
      <c r="AT14" s="324"/>
      <c r="AU14" s="324"/>
      <c r="AV14" s="324"/>
      <c r="AW14" s="324"/>
      <c r="AX14" s="324"/>
      <c r="AY14" s="319"/>
      <c r="AZ14" s="319"/>
      <c r="BA14" s="324"/>
      <c r="BB14" s="324"/>
      <c r="BC14" s="324"/>
      <c r="BD14" s="324"/>
      <c r="BE14" s="324"/>
      <c r="BF14" s="324"/>
      <c r="BG14" s="324"/>
      <c r="BH14" s="319"/>
      <c r="BI14" s="319"/>
      <c r="BJ14" s="324"/>
      <c r="BK14" s="324"/>
      <c r="BL14" s="324"/>
      <c r="BM14" s="324"/>
      <c r="BN14" s="324"/>
      <c r="BO14" s="324"/>
      <c r="BP14" s="324"/>
      <c r="BQ14" s="319"/>
      <c r="BR14" s="319"/>
      <c r="BS14" s="235"/>
    </row>
    <row r="15" spans="1:71" ht="36" x14ac:dyDescent="0.25">
      <c r="A15" s="308"/>
      <c r="B15" s="384"/>
      <c r="C15" s="241"/>
      <c r="D15" s="384"/>
      <c r="E15" s="384"/>
      <c r="F15" s="436"/>
      <c r="G15" s="436"/>
      <c r="H15" s="389"/>
      <c r="I15" s="389"/>
      <c r="J15" s="389"/>
      <c r="K15" s="389"/>
      <c r="L15" s="389"/>
      <c r="M15" s="145">
        <v>370</v>
      </c>
      <c r="N15" s="88" t="s">
        <v>435</v>
      </c>
      <c r="O15" s="137" t="s">
        <v>311</v>
      </c>
      <c r="P15" s="187" t="s">
        <v>1755</v>
      </c>
      <c r="Q15" s="157" t="s">
        <v>455</v>
      </c>
      <c r="R15" s="157" t="s">
        <v>495</v>
      </c>
      <c r="S15" s="223">
        <v>0.25</v>
      </c>
      <c r="T15" s="44">
        <v>0</v>
      </c>
      <c r="U15" s="157">
        <v>64</v>
      </c>
      <c r="V15" s="157">
        <v>0</v>
      </c>
      <c r="W15" s="157">
        <v>20</v>
      </c>
      <c r="X15" s="157" t="s">
        <v>1353</v>
      </c>
      <c r="Y15" s="157" t="s">
        <v>1354</v>
      </c>
      <c r="Z15" s="324"/>
      <c r="AA15" s="324"/>
      <c r="AB15" s="324"/>
      <c r="AC15" s="324"/>
      <c r="AD15" s="324"/>
      <c r="AE15" s="324"/>
      <c r="AF15" s="324"/>
      <c r="AG15" s="319"/>
      <c r="AH15" s="319"/>
      <c r="AI15" s="324"/>
      <c r="AJ15" s="324"/>
      <c r="AK15" s="324"/>
      <c r="AL15" s="324"/>
      <c r="AM15" s="324"/>
      <c r="AN15" s="324"/>
      <c r="AO15" s="324"/>
      <c r="AP15" s="319"/>
      <c r="AQ15" s="319"/>
      <c r="AR15" s="324"/>
      <c r="AS15" s="324"/>
      <c r="AT15" s="324"/>
      <c r="AU15" s="324"/>
      <c r="AV15" s="324"/>
      <c r="AW15" s="324"/>
      <c r="AX15" s="324"/>
      <c r="AY15" s="319"/>
      <c r="AZ15" s="319"/>
      <c r="BA15" s="324"/>
      <c r="BB15" s="324"/>
      <c r="BC15" s="324"/>
      <c r="BD15" s="324"/>
      <c r="BE15" s="324"/>
      <c r="BF15" s="324"/>
      <c r="BG15" s="324"/>
      <c r="BH15" s="319"/>
      <c r="BI15" s="319"/>
      <c r="BJ15" s="324"/>
      <c r="BK15" s="324"/>
      <c r="BL15" s="324"/>
      <c r="BM15" s="324"/>
      <c r="BN15" s="324"/>
      <c r="BO15" s="324"/>
      <c r="BP15" s="324"/>
      <c r="BQ15" s="319"/>
      <c r="BR15" s="319"/>
      <c r="BS15" s="235"/>
    </row>
    <row r="16" spans="1:71" ht="24" x14ac:dyDescent="0.25">
      <c r="A16" s="308"/>
      <c r="B16" s="384"/>
      <c r="C16" s="241"/>
      <c r="D16" s="384"/>
      <c r="E16" s="384"/>
      <c r="F16" s="436"/>
      <c r="G16" s="436"/>
      <c r="H16" s="389"/>
      <c r="I16" s="389"/>
      <c r="J16" s="389"/>
      <c r="K16" s="389"/>
      <c r="L16" s="389"/>
      <c r="M16" s="145">
        <v>371</v>
      </c>
      <c r="N16" s="86" t="s">
        <v>436</v>
      </c>
      <c r="O16" s="137" t="s">
        <v>362</v>
      </c>
      <c r="P16" s="187" t="s">
        <v>1755</v>
      </c>
      <c r="Q16" s="157" t="s">
        <v>455</v>
      </c>
      <c r="R16" s="157" t="s">
        <v>495</v>
      </c>
      <c r="S16" s="223">
        <v>0.25</v>
      </c>
      <c r="T16" s="44">
        <v>6</v>
      </c>
      <c r="U16" s="157" t="s">
        <v>1453</v>
      </c>
      <c r="V16" s="157" t="s">
        <v>1355</v>
      </c>
      <c r="W16" s="157" t="s">
        <v>1356</v>
      </c>
      <c r="X16" s="157" t="s">
        <v>1261</v>
      </c>
      <c r="Y16" s="157" t="s">
        <v>1357</v>
      </c>
      <c r="Z16" s="324"/>
      <c r="AA16" s="324"/>
      <c r="AB16" s="324"/>
      <c r="AC16" s="324"/>
      <c r="AD16" s="324"/>
      <c r="AE16" s="324"/>
      <c r="AF16" s="324"/>
      <c r="AG16" s="319"/>
      <c r="AH16" s="319"/>
      <c r="AI16" s="324"/>
      <c r="AJ16" s="324"/>
      <c r="AK16" s="324"/>
      <c r="AL16" s="324"/>
      <c r="AM16" s="324"/>
      <c r="AN16" s="324"/>
      <c r="AO16" s="324"/>
      <c r="AP16" s="319"/>
      <c r="AQ16" s="319"/>
      <c r="AR16" s="324"/>
      <c r="AS16" s="324"/>
      <c r="AT16" s="324"/>
      <c r="AU16" s="324"/>
      <c r="AV16" s="324"/>
      <c r="AW16" s="324"/>
      <c r="AX16" s="324"/>
      <c r="AY16" s="319"/>
      <c r="AZ16" s="319"/>
      <c r="BA16" s="324"/>
      <c r="BB16" s="324"/>
      <c r="BC16" s="324"/>
      <c r="BD16" s="324"/>
      <c r="BE16" s="324"/>
      <c r="BF16" s="324"/>
      <c r="BG16" s="324"/>
      <c r="BH16" s="319"/>
      <c r="BI16" s="319"/>
      <c r="BJ16" s="324"/>
      <c r="BK16" s="324"/>
      <c r="BL16" s="324"/>
      <c r="BM16" s="324"/>
      <c r="BN16" s="324"/>
      <c r="BO16" s="324"/>
      <c r="BP16" s="324"/>
      <c r="BQ16" s="319"/>
      <c r="BR16" s="319"/>
      <c r="BS16" s="235"/>
    </row>
    <row r="17" spans="1:71" ht="36" x14ac:dyDescent="0.25">
      <c r="A17" s="308"/>
      <c r="B17" s="384"/>
      <c r="C17" s="241"/>
      <c r="D17" s="384"/>
      <c r="E17" s="384"/>
      <c r="F17" s="436"/>
      <c r="G17" s="436"/>
      <c r="H17" s="389"/>
      <c r="I17" s="389"/>
      <c r="J17" s="389"/>
      <c r="K17" s="389"/>
      <c r="L17" s="389"/>
      <c r="M17" s="145">
        <v>372</v>
      </c>
      <c r="N17" s="86" t="s">
        <v>1454</v>
      </c>
      <c r="O17" s="137" t="s">
        <v>312</v>
      </c>
      <c r="P17" s="187" t="s">
        <v>1755</v>
      </c>
      <c r="Q17" s="157" t="s">
        <v>455</v>
      </c>
      <c r="R17" s="157" t="s">
        <v>496</v>
      </c>
      <c r="S17" s="223">
        <v>0.05</v>
      </c>
      <c r="T17" s="44">
        <v>3</v>
      </c>
      <c r="U17" s="157" t="s">
        <v>694</v>
      </c>
      <c r="V17" s="157" t="s">
        <v>1455</v>
      </c>
      <c r="W17" s="157" t="s">
        <v>572</v>
      </c>
      <c r="X17" s="157" t="s">
        <v>573</v>
      </c>
      <c r="Y17" s="157" t="s">
        <v>1358</v>
      </c>
      <c r="Z17" s="324"/>
      <c r="AA17" s="324"/>
      <c r="AB17" s="324"/>
      <c r="AC17" s="324"/>
      <c r="AD17" s="324"/>
      <c r="AE17" s="324"/>
      <c r="AF17" s="324"/>
      <c r="AG17" s="319"/>
      <c r="AH17" s="319"/>
      <c r="AI17" s="324"/>
      <c r="AJ17" s="324"/>
      <c r="AK17" s="324"/>
      <c r="AL17" s="324"/>
      <c r="AM17" s="324"/>
      <c r="AN17" s="324"/>
      <c r="AO17" s="324"/>
      <c r="AP17" s="319"/>
      <c r="AQ17" s="319"/>
      <c r="AR17" s="324"/>
      <c r="AS17" s="324"/>
      <c r="AT17" s="324"/>
      <c r="AU17" s="324"/>
      <c r="AV17" s="324"/>
      <c r="AW17" s="324"/>
      <c r="AX17" s="324"/>
      <c r="AY17" s="319"/>
      <c r="AZ17" s="319"/>
      <c r="BA17" s="324"/>
      <c r="BB17" s="324"/>
      <c r="BC17" s="324"/>
      <c r="BD17" s="324"/>
      <c r="BE17" s="324"/>
      <c r="BF17" s="324"/>
      <c r="BG17" s="324"/>
      <c r="BH17" s="319"/>
      <c r="BI17" s="319"/>
      <c r="BJ17" s="324"/>
      <c r="BK17" s="324"/>
      <c r="BL17" s="324"/>
      <c r="BM17" s="324"/>
      <c r="BN17" s="324"/>
      <c r="BO17" s="324"/>
      <c r="BP17" s="324"/>
      <c r="BQ17" s="319"/>
      <c r="BR17" s="319"/>
      <c r="BS17" s="235"/>
    </row>
    <row r="18" spans="1:71" ht="36" x14ac:dyDescent="0.25">
      <c r="A18" s="308"/>
      <c r="B18" s="384"/>
      <c r="C18" s="241"/>
      <c r="D18" s="384"/>
      <c r="E18" s="384"/>
      <c r="F18" s="436"/>
      <c r="G18" s="436"/>
      <c r="H18" s="389"/>
      <c r="I18" s="389"/>
      <c r="J18" s="389"/>
      <c r="K18" s="389"/>
      <c r="L18" s="389"/>
      <c r="M18" s="145">
        <v>373</v>
      </c>
      <c r="N18" s="88" t="s">
        <v>1143</v>
      </c>
      <c r="O18" s="137" t="s">
        <v>1456</v>
      </c>
      <c r="P18" s="187" t="s">
        <v>1755</v>
      </c>
      <c r="Q18" s="157" t="s">
        <v>455</v>
      </c>
      <c r="R18" s="157" t="s">
        <v>497</v>
      </c>
      <c r="S18" s="223">
        <v>0.15</v>
      </c>
      <c r="T18" s="44">
        <v>0</v>
      </c>
      <c r="U18" s="157">
        <v>64</v>
      </c>
      <c r="V18" s="157">
        <v>0</v>
      </c>
      <c r="W18" s="157">
        <v>20</v>
      </c>
      <c r="X18" s="157" t="s">
        <v>1353</v>
      </c>
      <c r="Y18" s="157" t="s">
        <v>1354</v>
      </c>
      <c r="Z18" s="324"/>
      <c r="AA18" s="324"/>
      <c r="AB18" s="324"/>
      <c r="AC18" s="324"/>
      <c r="AD18" s="324"/>
      <c r="AE18" s="324"/>
      <c r="AF18" s="324"/>
      <c r="AG18" s="319"/>
      <c r="AH18" s="319"/>
      <c r="AI18" s="324"/>
      <c r="AJ18" s="324"/>
      <c r="AK18" s="324"/>
      <c r="AL18" s="324"/>
      <c r="AM18" s="324"/>
      <c r="AN18" s="324"/>
      <c r="AO18" s="324"/>
      <c r="AP18" s="319"/>
      <c r="AQ18" s="319"/>
      <c r="AR18" s="324"/>
      <c r="AS18" s="324"/>
      <c r="AT18" s="324"/>
      <c r="AU18" s="324"/>
      <c r="AV18" s="324"/>
      <c r="AW18" s="324"/>
      <c r="AX18" s="324"/>
      <c r="AY18" s="319"/>
      <c r="AZ18" s="319"/>
      <c r="BA18" s="324"/>
      <c r="BB18" s="324"/>
      <c r="BC18" s="324"/>
      <c r="BD18" s="324"/>
      <c r="BE18" s="324"/>
      <c r="BF18" s="324"/>
      <c r="BG18" s="324"/>
      <c r="BH18" s="319"/>
      <c r="BI18" s="319"/>
      <c r="BJ18" s="324"/>
      <c r="BK18" s="324"/>
      <c r="BL18" s="324"/>
      <c r="BM18" s="324"/>
      <c r="BN18" s="324"/>
      <c r="BO18" s="324"/>
      <c r="BP18" s="324"/>
      <c r="BQ18" s="319"/>
      <c r="BR18" s="319"/>
      <c r="BS18" s="235"/>
    </row>
    <row r="19" spans="1:71" ht="36" x14ac:dyDescent="0.25">
      <c r="A19" s="308"/>
      <c r="B19" s="384"/>
      <c r="C19" s="241"/>
      <c r="D19" s="384"/>
      <c r="E19" s="384"/>
      <c r="F19" s="436"/>
      <c r="G19" s="436"/>
      <c r="H19" s="389"/>
      <c r="I19" s="389"/>
      <c r="J19" s="389"/>
      <c r="K19" s="389"/>
      <c r="L19" s="389"/>
      <c r="M19" s="145">
        <v>374</v>
      </c>
      <c r="N19" s="88" t="s">
        <v>1359</v>
      </c>
      <c r="O19" s="137" t="s">
        <v>1144</v>
      </c>
      <c r="P19" s="187" t="s">
        <v>1755</v>
      </c>
      <c r="Q19" s="157" t="s">
        <v>455</v>
      </c>
      <c r="R19" s="157" t="s">
        <v>498</v>
      </c>
      <c r="S19" s="223">
        <v>0.15</v>
      </c>
      <c r="T19" s="44">
        <v>64</v>
      </c>
      <c r="U19" s="157">
        <v>64</v>
      </c>
      <c r="V19" s="45">
        <v>8</v>
      </c>
      <c r="W19" s="157" t="s">
        <v>1360</v>
      </c>
      <c r="X19" s="157" t="s">
        <v>1361</v>
      </c>
      <c r="Y19" s="157" t="s">
        <v>1457</v>
      </c>
      <c r="Z19" s="324"/>
      <c r="AA19" s="324"/>
      <c r="AB19" s="324"/>
      <c r="AC19" s="324"/>
      <c r="AD19" s="324"/>
      <c r="AE19" s="324"/>
      <c r="AF19" s="324"/>
      <c r="AG19" s="319"/>
      <c r="AH19" s="319"/>
      <c r="AI19" s="324"/>
      <c r="AJ19" s="324"/>
      <c r="AK19" s="324"/>
      <c r="AL19" s="324"/>
      <c r="AM19" s="324"/>
      <c r="AN19" s="324"/>
      <c r="AO19" s="324"/>
      <c r="AP19" s="319"/>
      <c r="AQ19" s="319"/>
      <c r="AR19" s="324"/>
      <c r="AS19" s="324"/>
      <c r="AT19" s="324"/>
      <c r="AU19" s="324"/>
      <c r="AV19" s="324"/>
      <c r="AW19" s="324"/>
      <c r="AX19" s="324"/>
      <c r="AY19" s="319"/>
      <c r="AZ19" s="319"/>
      <c r="BA19" s="324"/>
      <c r="BB19" s="324"/>
      <c r="BC19" s="324"/>
      <c r="BD19" s="324"/>
      <c r="BE19" s="324"/>
      <c r="BF19" s="324"/>
      <c r="BG19" s="324"/>
      <c r="BH19" s="319"/>
      <c r="BI19" s="319"/>
      <c r="BJ19" s="324"/>
      <c r="BK19" s="324"/>
      <c r="BL19" s="324"/>
      <c r="BM19" s="324"/>
      <c r="BN19" s="324"/>
      <c r="BO19" s="324"/>
      <c r="BP19" s="324"/>
      <c r="BQ19" s="319"/>
      <c r="BR19" s="319"/>
      <c r="BS19" s="235"/>
    </row>
    <row r="20" spans="1:71" ht="36" x14ac:dyDescent="0.25">
      <c r="A20" s="308"/>
      <c r="B20" s="384"/>
      <c r="C20" s="241"/>
      <c r="D20" s="384"/>
      <c r="E20" s="384"/>
      <c r="F20" s="436"/>
      <c r="G20" s="436"/>
      <c r="H20" s="389"/>
      <c r="I20" s="389"/>
      <c r="J20" s="389"/>
      <c r="K20" s="389"/>
      <c r="L20" s="389"/>
      <c r="M20" s="145">
        <v>375</v>
      </c>
      <c r="N20" s="88" t="s">
        <v>437</v>
      </c>
      <c r="O20" s="137" t="s">
        <v>438</v>
      </c>
      <c r="P20" s="187" t="s">
        <v>1755</v>
      </c>
      <c r="Q20" s="157" t="s">
        <v>455</v>
      </c>
      <c r="R20" s="157" t="s">
        <v>1547</v>
      </c>
      <c r="S20" s="223">
        <v>0.35</v>
      </c>
      <c r="T20" s="44">
        <v>64</v>
      </c>
      <c r="U20" s="157">
        <v>64</v>
      </c>
      <c r="V20" s="157">
        <v>0</v>
      </c>
      <c r="W20" s="157">
        <v>20</v>
      </c>
      <c r="X20" s="157" t="s">
        <v>1353</v>
      </c>
      <c r="Y20" s="157" t="s">
        <v>1354</v>
      </c>
      <c r="Z20" s="324"/>
      <c r="AA20" s="324"/>
      <c r="AB20" s="324"/>
      <c r="AC20" s="324"/>
      <c r="AD20" s="324"/>
      <c r="AE20" s="324"/>
      <c r="AF20" s="324"/>
      <c r="AG20" s="319"/>
      <c r="AH20" s="319"/>
      <c r="AI20" s="324"/>
      <c r="AJ20" s="324"/>
      <c r="AK20" s="324"/>
      <c r="AL20" s="324"/>
      <c r="AM20" s="324"/>
      <c r="AN20" s="324"/>
      <c r="AO20" s="324"/>
      <c r="AP20" s="319"/>
      <c r="AQ20" s="319"/>
      <c r="AR20" s="324"/>
      <c r="AS20" s="324"/>
      <c r="AT20" s="324"/>
      <c r="AU20" s="324"/>
      <c r="AV20" s="324"/>
      <c r="AW20" s="324"/>
      <c r="AX20" s="324"/>
      <c r="AY20" s="319"/>
      <c r="AZ20" s="319"/>
      <c r="BA20" s="324"/>
      <c r="BB20" s="324"/>
      <c r="BC20" s="324"/>
      <c r="BD20" s="324"/>
      <c r="BE20" s="324"/>
      <c r="BF20" s="324"/>
      <c r="BG20" s="324"/>
      <c r="BH20" s="319"/>
      <c r="BI20" s="319"/>
      <c r="BJ20" s="324"/>
      <c r="BK20" s="324"/>
      <c r="BL20" s="324"/>
      <c r="BM20" s="324"/>
      <c r="BN20" s="324"/>
      <c r="BO20" s="324"/>
      <c r="BP20" s="324"/>
      <c r="BQ20" s="319"/>
      <c r="BR20" s="319"/>
      <c r="BS20" s="235"/>
    </row>
    <row r="21" spans="1:71" ht="36" x14ac:dyDescent="0.25">
      <c r="A21" s="308"/>
      <c r="B21" s="384"/>
      <c r="C21" s="241"/>
      <c r="D21" s="385"/>
      <c r="E21" s="385"/>
      <c r="F21" s="258"/>
      <c r="G21" s="258"/>
      <c r="H21" s="389"/>
      <c r="I21" s="389"/>
      <c r="J21" s="389"/>
      <c r="K21" s="389"/>
      <c r="L21" s="389"/>
      <c r="M21" s="145">
        <v>376</v>
      </c>
      <c r="N21" s="86" t="s">
        <v>1145</v>
      </c>
      <c r="O21" s="137" t="s">
        <v>1458</v>
      </c>
      <c r="P21" s="187" t="s">
        <v>1755</v>
      </c>
      <c r="Q21" s="157" t="s">
        <v>455</v>
      </c>
      <c r="R21" s="157" t="s">
        <v>1548</v>
      </c>
      <c r="S21" s="223">
        <v>0.05</v>
      </c>
      <c r="T21" s="44">
        <v>0</v>
      </c>
      <c r="U21" s="157">
        <v>20</v>
      </c>
      <c r="V21" s="157">
        <v>0</v>
      </c>
      <c r="W21" s="157">
        <v>10</v>
      </c>
      <c r="X21" s="157" t="s">
        <v>547</v>
      </c>
      <c r="Y21" s="157" t="s">
        <v>548</v>
      </c>
      <c r="Z21" s="325"/>
      <c r="AA21" s="325"/>
      <c r="AB21" s="325"/>
      <c r="AC21" s="325"/>
      <c r="AD21" s="325"/>
      <c r="AE21" s="325"/>
      <c r="AF21" s="325"/>
      <c r="AG21" s="366"/>
      <c r="AH21" s="366"/>
      <c r="AI21" s="325"/>
      <c r="AJ21" s="325"/>
      <c r="AK21" s="325"/>
      <c r="AL21" s="325"/>
      <c r="AM21" s="325"/>
      <c r="AN21" s="325"/>
      <c r="AO21" s="325"/>
      <c r="AP21" s="366"/>
      <c r="AQ21" s="366"/>
      <c r="AR21" s="325"/>
      <c r="AS21" s="325"/>
      <c r="AT21" s="325"/>
      <c r="AU21" s="325"/>
      <c r="AV21" s="325"/>
      <c r="AW21" s="325"/>
      <c r="AX21" s="325"/>
      <c r="AY21" s="366"/>
      <c r="AZ21" s="366"/>
      <c r="BA21" s="325"/>
      <c r="BB21" s="325"/>
      <c r="BC21" s="325"/>
      <c r="BD21" s="325"/>
      <c r="BE21" s="325"/>
      <c r="BF21" s="325"/>
      <c r="BG21" s="325"/>
      <c r="BH21" s="366"/>
      <c r="BI21" s="366"/>
      <c r="BJ21" s="325"/>
      <c r="BK21" s="325"/>
      <c r="BL21" s="325"/>
      <c r="BM21" s="325"/>
      <c r="BN21" s="325"/>
      <c r="BO21" s="325"/>
      <c r="BP21" s="325"/>
      <c r="BQ21" s="366"/>
      <c r="BR21" s="366"/>
      <c r="BS21" s="236"/>
    </row>
    <row r="22" spans="1:71" ht="36" customHeight="1" x14ac:dyDescent="0.25">
      <c r="A22" s="431" t="s">
        <v>363</v>
      </c>
      <c r="B22" s="383" t="s">
        <v>439</v>
      </c>
      <c r="C22" s="450">
        <v>124</v>
      </c>
      <c r="D22" s="383" t="s">
        <v>440</v>
      </c>
      <c r="E22" s="383" t="s">
        <v>287</v>
      </c>
      <c r="F22" s="234">
        <v>40</v>
      </c>
      <c r="G22" s="446">
        <v>0.9</v>
      </c>
      <c r="H22" s="234" t="s">
        <v>455</v>
      </c>
      <c r="I22" s="234">
        <v>50</v>
      </c>
      <c r="J22" s="234">
        <v>65</v>
      </c>
      <c r="K22" s="234">
        <v>80</v>
      </c>
      <c r="L22" s="234">
        <v>90</v>
      </c>
      <c r="M22" s="145">
        <v>377</v>
      </c>
      <c r="N22" s="88" t="s">
        <v>289</v>
      </c>
      <c r="O22" s="137" t="s">
        <v>290</v>
      </c>
      <c r="P22" s="187" t="s">
        <v>1755</v>
      </c>
      <c r="Q22" s="157" t="s">
        <v>455</v>
      </c>
      <c r="R22" s="158">
        <v>10</v>
      </c>
      <c r="S22" s="223">
        <v>0.35</v>
      </c>
      <c r="T22" s="38">
        <v>0</v>
      </c>
      <c r="U22" s="38">
        <v>4</v>
      </c>
      <c r="V22" s="157">
        <v>0</v>
      </c>
      <c r="W22" s="157">
        <v>2</v>
      </c>
      <c r="X22" s="157" t="s">
        <v>831</v>
      </c>
      <c r="Y22" s="157" t="s">
        <v>1459</v>
      </c>
      <c r="Z22" s="323">
        <v>4146996</v>
      </c>
      <c r="AA22" s="323">
        <v>1051866</v>
      </c>
      <c r="AB22" s="323"/>
      <c r="AC22" s="323">
        <v>3095130</v>
      </c>
      <c r="AD22" s="323"/>
      <c r="AE22" s="323"/>
      <c r="AF22" s="323"/>
      <c r="AG22" s="318"/>
      <c r="AH22" s="318"/>
      <c r="AI22" s="323">
        <v>1011644</v>
      </c>
      <c r="AJ22" s="323">
        <v>242000</v>
      </c>
      <c r="AK22" s="323"/>
      <c r="AL22" s="323">
        <v>769644</v>
      </c>
      <c r="AM22" s="323"/>
      <c r="AN22" s="323"/>
      <c r="AO22" s="323"/>
      <c r="AP22" s="318"/>
      <c r="AQ22" s="318"/>
      <c r="AR22" s="323">
        <v>998654</v>
      </c>
      <c r="AS22" s="323">
        <v>253535</v>
      </c>
      <c r="AT22" s="323"/>
      <c r="AU22" s="323">
        <v>745119</v>
      </c>
      <c r="AV22" s="323"/>
      <c r="AW22" s="323"/>
      <c r="AX22" s="323"/>
      <c r="AY22" s="318"/>
      <c r="AZ22" s="318"/>
      <c r="BA22" s="323">
        <v>1045103</v>
      </c>
      <c r="BB22" s="323">
        <v>266401</v>
      </c>
      <c r="BC22" s="323"/>
      <c r="BD22" s="323">
        <v>778702</v>
      </c>
      <c r="BE22" s="323"/>
      <c r="BF22" s="323"/>
      <c r="BG22" s="323"/>
      <c r="BH22" s="318"/>
      <c r="BI22" s="318"/>
      <c r="BJ22" s="323">
        <v>1091595</v>
      </c>
      <c r="BK22" s="323">
        <v>289930</v>
      </c>
      <c r="BL22" s="323"/>
      <c r="BM22" s="323">
        <v>801665</v>
      </c>
      <c r="BN22" s="323"/>
      <c r="BO22" s="323"/>
      <c r="BP22" s="323"/>
      <c r="BQ22" s="318"/>
      <c r="BR22" s="318"/>
      <c r="BS22" s="234" t="s">
        <v>987</v>
      </c>
    </row>
    <row r="23" spans="1:71" ht="36" x14ac:dyDescent="0.25">
      <c r="A23" s="432"/>
      <c r="B23" s="384"/>
      <c r="C23" s="451"/>
      <c r="D23" s="384"/>
      <c r="E23" s="384"/>
      <c r="F23" s="235"/>
      <c r="G23" s="447"/>
      <c r="H23" s="235"/>
      <c r="I23" s="235"/>
      <c r="J23" s="235"/>
      <c r="K23" s="235"/>
      <c r="L23" s="235"/>
      <c r="M23" s="145">
        <v>378</v>
      </c>
      <c r="N23" s="114" t="s">
        <v>364</v>
      </c>
      <c r="O23" s="137" t="s">
        <v>291</v>
      </c>
      <c r="P23" s="187" t="s">
        <v>1755</v>
      </c>
      <c r="Q23" s="157" t="s">
        <v>455</v>
      </c>
      <c r="R23" s="158" t="s">
        <v>1549</v>
      </c>
      <c r="S23" s="223">
        <v>0.15</v>
      </c>
      <c r="T23" s="38">
        <v>55</v>
      </c>
      <c r="U23" s="38" t="s">
        <v>1460</v>
      </c>
      <c r="V23" s="157" t="s">
        <v>1462</v>
      </c>
      <c r="W23" s="157" t="s">
        <v>1352</v>
      </c>
      <c r="X23" s="157" t="s">
        <v>1463</v>
      </c>
      <c r="Y23" s="157" t="s">
        <v>1461</v>
      </c>
      <c r="Z23" s="324"/>
      <c r="AA23" s="324"/>
      <c r="AB23" s="324"/>
      <c r="AC23" s="324"/>
      <c r="AD23" s="324"/>
      <c r="AE23" s="324"/>
      <c r="AF23" s="324"/>
      <c r="AG23" s="319"/>
      <c r="AH23" s="319"/>
      <c r="AI23" s="324"/>
      <c r="AJ23" s="324"/>
      <c r="AK23" s="324"/>
      <c r="AL23" s="324"/>
      <c r="AM23" s="324"/>
      <c r="AN23" s="324"/>
      <c r="AO23" s="324"/>
      <c r="AP23" s="319"/>
      <c r="AQ23" s="319"/>
      <c r="AR23" s="324"/>
      <c r="AS23" s="324"/>
      <c r="AT23" s="324"/>
      <c r="AU23" s="324"/>
      <c r="AV23" s="324"/>
      <c r="AW23" s="324"/>
      <c r="AX23" s="324"/>
      <c r="AY23" s="319"/>
      <c r="AZ23" s="319"/>
      <c r="BA23" s="324"/>
      <c r="BB23" s="324"/>
      <c r="BC23" s="324"/>
      <c r="BD23" s="324"/>
      <c r="BE23" s="324"/>
      <c r="BF23" s="324"/>
      <c r="BG23" s="324"/>
      <c r="BH23" s="319"/>
      <c r="BI23" s="319"/>
      <c r="BJ23" s="324"/>
      <c r="BK23" s="324"/>
      <c r="BL23" s="324"/>
      <c r="BM23" s="324"/>
      <c r="BN23" s="324"/>
      <c r="BO23" s="324"/>
      <c r="BP23" s="324"/>
      <c r="BQ23" s="319"/>
      <c r="BR23" s="319"/>
      <c r="BS23" s="235"/>
    </row>
    <row r="24" spans="1:71" ht="36" x14ac:dyDescent="0.25">
      <c r="A24" s="432"/>
      <c r="B24" s="384"/>
      <c r="C24" s="451"/>
      <c r="D24" s="384"/>
      <c r="E24" s="384"/>
      <c r="F24" s="235"/>
      <c r="G24" s="447"/>
      <c r="H24" s="235"/>
      <c r="I24" s="235"/>
      <c r="J24" s="235"/>
      <c r="K24" s="235"/>
      <c r="L24" s="235"/>
      <c r="M24" s="145">
        <v>379</v>
      </c>
      <c r="N24" s="86" t="s">
        <v>292</v>
      </c>
      <c r="O24" s="137" t="s">
        <v>293</v>
      </c>
      <c r="P24" s="187" t="s">
        <v>1755</v>
      </c>
      <c r="Q24" s="157" t="s">
        <v>455</v>
      </c>
      <c r="R24" s="158" t="s">
        <v>500</v>
      </c>
      <c r="S24" s="223">
        <v>0.15</v>
      </c>
      <c r="T24" s="157">
        <v>0</v>
      </c>
      <c r="U24" s="157">
        <v>90</v>
      </c>
      <c r="V24" s="157">
        <v>0</v>
      </c>
      <c r="W24" s="49">
        <v>0.3</v>
      </c>
      <c r="X24" s="49">
        <v>0.6</v>
      </c>
      <c r="Y24" s="49">
        <v>0.9</v>
      </c>
      <c r="Z24" s="324"/>
      <c r="AA24" s="324"/>
      <c r="AB24" s="324"/>
      <c r="AC24" s="324"/>
      <c r="AD24" s="324"/>
      <c r="AE24" s="324"/>
      <c r="AF24" s="324"/>
      <c r="AG24" s="319"/>
      <c r="AH24" s="319"/>
      <c r="AI24" s="324"/>
      <c r="AJ24" s="324"/>
      <c r="AK24" s="324"/>
      <c r="AL24" s="324"/>
      <c r="AM24" s="324"/>
      <c r="AN24" s="324"/>
      <c r="AO24" s="324"/>
      <c r="AP24" s="319"/>
      <c r="AQ24" s="319"/>
      <c r="AR24" s="324"/>
      <c r="AS24" s="324"/>
      <c r="AT24" s="324"/>
      <c r="AU24" s="324"/>
      <c r="AV24" s="324"/>
      <c r="AW24" s="324"/>
      <c r="AX24" s="324"/>
      <c r="AY24" s="319"/>
      <c r="AZ24" s="319"/>
      <c r="BA24" s="324"/>
      <c r="BB24" s="324"/>
      <c r="BC24" s="324"/>
      <c r="BD24" s="324"/>
      <c r="BE24" s="324"/>
      <c r="BF24" s="324"/>
      <c r="BG24" s="324"/>
      <c r="BH24" s="319"/>
      <c r="BI24" s="319"/>
      <c r="BJ24" s="324"/>
      <c r="BK24" s="324"/>
      <c r="BL24" s="324"/>
      <c r="BM24" s="324"/>
      <c r="BN24" s="324"/>
      <c r="BO24" s="324"/>
      <c r="BP24" s="324"/>
      <c r="BQ24" s="319"/>
      <c r="BR24" s="319"/>
      <c r="BS24" s="235"/>
    </row>
    <row r="25" spans="1:71" ht="48" x14ac:dyDescent="0.25">
      <c r="A25" s="432"/>
      <c r="B25" s="384"/>
      <c r="C25" s="451"/>
      <c r="D25" s="384"/>
      <c r="E25" s="384"/>
      <c r="F25" s="235"/>
      <c r="G25" s="447"/>
      <c r="H25" s="235"/>
      <c r="I25" s="235"/>
      <c r="J25" s="235"/>
      <c r="K25" s="235"/>
      <c r="L25" s="235"/>
      <c r="M25" s="145">
        <v>380</v>
      </c>
      <c r="N25" s="86" t="s">
        <v>1146</v>
      </c>
      <c r="O25" s="137" t="s">
        <v>294</v>
      </c>
      <c r="P25" s="187" t="s">
        <v>1755</v>
      </c>
      <c r="Q25" s="157" t="s">
        <v>455</v>
      </c>
      <c r="R25" s="158" t="s">
        <v>499</v>
      </c>
      <c r="S25" s="220">
        <v>0.05</v>
      </c>
      <c r="T25" s="158">
        <v>0</v>
      </c>
      <c r="U25" s="157">
        <v>100</v>
      </c>
      <c r="V25" s="49">
        <v>0.25</v>
      </c>
      <c r="W25" s="49">
        <v>0.5</v>
      </c>
      <c r="X25" s="49">
        <v>0.75</v>
      </c>
      <c r="Y25" s="49">
        <v>1</v>
      </c>
      <c r="Z25" s="324"/>
      <c r="AA25" s="324"/>
      <c r="AB25" s="324"/>
      <c r="AC25" s="324"/>
      <c r="AD25" s="324"/>
      <c r="AE25" s="324"/>
      <c r="AF25" s="324"/>
      <c r="AG25" s="319"/>
      <c r="AH25" s="319"/>
      <c r="AI25" s="324"/>
      <c r="AJ25" s="324"/>
      <c r="AK25" s="324"/>
      <c r="AL25" s="324"/>
      <c r="AM25" s="324"/>
      <c r="AN25" s="324"/>
      <c r="AO25" s="324"/>
      <c r="AP25" s="319"/>
      <c r="AQ25" s="319"/>
      <c r="AR25" s="324"/>
      <c r="AS25" s="324"/>
      <c r="AT25" s="324"/>
      <c r="AU25" s="324"/>
      <c r="AV25" s="324"/>
      <c r="AW25" s="324"/>
      <c r="AX25" s="324"/>
      <c r="AY25" s="319"/>
      <c r="AZ25" s="319"/>
      <c r="BA25" s="324"/>
      <c r="BB25" s="324"/>
      <c r="BC25" s="324"/>
      <c r="BD25" s="324"/>
      <c r="BE25" s="324"/>
      <c r="BF25" s="324"/>
      <c r="BG25" s="324"/>
      <c r="BH25" s="319"/>
      <c r="BI25" s="319"/>
      <c r="BJ25" s="324"/>
      <c r="BK25" s="324"/>
      <c r="BL25" s="324"/>
      <c r="BM25" s="324"/>
      <c r="BN25" s="324"/>
      <c r="BO25" s="324"/>
      <c r="BP25" s="324"/>
      <c r="BQ25" s="319"/>
      <c r="BR25" s="319"/>
      <c r="BS25" s="235"/>
    </row>
    <row r="26" spans="1:71" ht="36" x14ac:dyDescent="0.25">
      <c r="A26" s="432"/>
      <c r="B26" s="384"/>
      <c r="C26" s="451"/>
      <c r="D26" s="384"/>
      <c r="E26" s="384"/>
      <c r="F26" s="235"/>
      <c r="G26" s="447"/>
      <c r="H26" s="235"/>
      <c r="I26" s="235"/>
      <c r="J26" s="235"/>
      <c r="K26" s="235"/>
      <c r="L26" s="235"/>
      <c r="M26" s="145">
        <v>381</v>
      </c>
      <c r="N26" s="86" t="s">
        <v>1672</v>
      </c>
      <c r="O26" s="137" t="s">
        <v>365</v>
      </c>
      <c r="P26" s="187" t="s">
        <v>1755</v>
      </c>
      <c r="Q26" s="157" t="s">
        <v>455</v>
      </c>
      <c r="R26" s="158" t="s">
        <v>499</v>
      </c>
      <c r="S26" s="220">
        <v>0.15</v>
      </c>
      <c r="T26" s="158">
        <v>0</v>
      </c>
      <c r="U26" s="157">
        <v>100</v>
      </c>
      <c r="V26" s="157">
        <v>0</v>
      </c>
      <c r="W26" s="49">
        <v>0.25</v>
      </c>
      <c r="X26" s="49">
        <v>0.65</v>
      </c>
      <c r="Y26" s="49">
        <v>1</v>
      </c>
      <c r="Z26" s="324"/>
      <c r="AA26" s="324"/>
      <c r="AB26" s="324"/>
      <c r="AC26" s="324"/>
      <c r="AD26" s="324"/>
      <c r="AE26" s="324"/>
      <c r="AF26" s="324"/>
      <c r="AG26" s="319"/>
      <c r="AH26" s="319"/>
      <c r="AI26" s="324"/>
      <c r="AJ26" s="324"/>
      <c r="AK26" s="324"/>
      <c r="AL26" s="324"/>
      <c r="AM26" s="324"/>
      <c r="AN26" s="324"/>
      <c r="AO26" s="324"/>
      <c r="AP26" s="319"/>
      <c r="AQ26" s="319"/>
      <c r="AR26" s="324"/>
      <c r="AS26" s="324"/>
      <c r="AT26" s="324"/>
      <c r="AU26" s="324"/>
      <c r="AV26" s="324"/>
      <c r="AW26" s="324"/>
      <c r="AX26" s="324"/>
      <c r="AY26" s="319"/>
      <c r="AZ26" s="319"/>
      <c r="BA26" s="324"/>
      <c r="BB26" s="324"/>
      <c r="BC26" s="324"/>
      <c r="BD26" s="324"/>
      <c r="BE26" s="324"/>
      <c r="BF26" s="324"/>
      <c r="BG26" s="324"/>
      <c r="BH26" s="319"/>
      <c r="BI26" s="319"/>
      <c r="BJ26" s="324"/>
      <c r="BK26" s="324"/>
      <c r="BL26" s="324"/>
      <c r="BM26" s="324"/>
      <c r="BN26" s="324"/>
      <c r="BO26" s="324"/>
      <c r="BP26" s="324"/>
      <c r="BQ26" s="319"/>
      <c r="BR26" s="319"/>
      <c r="BS26" s="235"/>
    </row>
    <row r="27" spans="1:71" ht="24" x14ac:dyDescent="0.25">
      <c r="A27" s="432"/>
      <c r="B27" s="384"/>
      <c r="C27" s="451"/>
      <c r="D27" s="384"/>
      <c r="E27" s="384"/>
      <c r="F27" s="235"/>
      <c r="G27" s="447"/>
      <c r="H27" s="235"/>
      <c r="I27" s="235"/>
      <c r="J27" s="235"/>
      <c r="K27" s="235"/>
      <c r="L27" s="235"/>
      <c r="M27" s="145">
        <v>382</v>
      </c>
      <c r="N27" s="86" t="s">
        <v>1147</v>
      </c>
      <c r="O27" s="137" t="s">
        <v>295</v>
      </c>
      <c r="P27" s="187" t="s">
        <v>1755</v>
      </c>
      <c r="Q27" s="157" t="s">
        <v>455</v>
      </c>
      <c r="R27" s="158">
        <v>10</v>
      </c>
      <c r="S27" s="220">
        <v>0.05</v>
      </c>
      <c r="T27" s="158">
        <v>0</v>
      </c>
      <c r="U27" s="157">
        <v>20</v>
      </c>
      <c r="V27" s="49">
        <v>0</v>
      </c>
      <c r="W27" s="49">
        <v>0.05</v>
      </c>
      <c r="X27" s="49">
        <v>0.1</v>
      </c>
      <c r="Y27" s="49">
        <v>0.2</v>
      </c>
      <c r="Z27" s="324"/>
      <c r="AA27" s="324"/>
      <c r="AB27" s="324"/>
      <c r="AC27" s="324"/>
      <c r="AD27" s="324"/>
      <c r="AE27" s="324"/>
      <c r="AF27" s="324"/>
      <c r="AG27" s="319"/>
      <c r="AH27" s="319"/>
      <c r="AI27" s="324"/>
      <c r="AJ27" s="324"/>
      <c r="AK27" s="324"/>
      <c r="AL27" s="324"/>
      <c r="AM27" s="324"/>
      <c r="AN27" s="324"/>
      <c r="AO27" s="324"/>
      <c r="AP27" s="319"/>
      <c r="AQ27" s="319"/>
      <c r="AR27" s="324"/>
      <c r="AS27" s="324"/>
      <c r="AT27" s="324"/>
      <c r="AU27" s="324"/>
      <c r="AV27" s="324"/>
      <c r="AW27" s="324"/>
      <c r="AX27" s="324"/>
      <c r="AY27" s="319"/>
      <c r="AZ27" s="319"/>
      <c r="BA27" s="324"/>
      <c r="BB27" s="324"/>
      <c r="BC27" s="324"/>
      <c r="BD27" s="324"/>
      <c r="BE27" s="324"/>
      <c r="BF27" s="324"/>
      <c r="BG27" s="324"/>
      <c r="BH27" s="319"/>
      <c r="BI27" s="319"/>
      <c r="BJ27" s="324"/>
      <c r="BK27" s="324"/>
      <c r="BL27" s="324"/>
      <c r="BM27" s="324"/>
      <c r="BN27" s="324"/>
      <c r="BO27" s="324"/>
      <c r="BP27" s="324"/>
      <c r="BQ27" s="319"/>
      <c r="BR27" s="319"/>
      <c r="BS27" s="235"/>
    </row>
    <row r="28" spans="1:71" ht="36" x14ac:dyDescent="0.25">
      <c r="A28" s="432"/>
      <c r="B28" s="384"/>
      <c r="C28" s="451"/>
      <c r="D28" s="384"/>
      <c r="E28" s="384"/>
      <c r="F28" s="235"/>
      <c r="G28" s="447"/>
      <c r="H28" s="235"/>
      <c r="I28" s="235"/>
      <c r="J28" s="235"/>
      <c r="K28" s="235"/>
      <c r="L28" s="235"/>
      <c r="M28" s="145">
        <v>383</v>
      </c>
      <c r="N28" s="86" t="s">
        <v>1673</v>
      </c>
      <c r="O28" s="149" t="s">
        <v>441</v>
      </c>
      <c r="P28" s="187" t="s">
        <v>1755</v>
      </c>
      <c r="Q28" s="157" t="s">
        <v>455</v>
      </c>
      <c r="R28" s="157" t="s">
        <v>480</v>
      </c>
      <c r="S28" s="223">
        <v>0.25</v>
      </c>
      <c r="T28" s="157">
        <v>0</v>
      </c>
      <c r="U28" s="157">
        <v>1</v>
      </c>
      <c r="V28" s="157">
        <v>0</v>
      </c>
      <c r="W28" s="157">
        <v>0</v>
      </c>
      <c r="X28" s="157">
        <v>1</v>
      </c>
      <c r="Y28" s="157" t="s">
        <v>1198</v>
      </c>
      <c r="Z28" s="324"/>
      <c r="AA28" s="324"/>
      <c r="AB28" s="324"/>
      <c r="AC28" s="324"/>
      <c r="AD28" s="324"/>
      <c r="AE28" s="324"/>
      <c r="AF28" s="324"/>
      <c r="AG28" s="319"/>
      <c r="AH28" s="319"/>
      <c r="AI28" s="324"/>
      <c r="AJ28" s="324"/>
      <c r="AK28" s="324"/>
      <c r="AL28" s="324"/>
      <c r="AM28" s="324"/>
      <c r="AN28" s="324"/>
      <c r="AO28" s="324"/>
      <c r="AP28" s="319"/>
      <c r="AQ28" s="319"/>
      <c r="AR28" s="324"/>
      <c r="AS28" s="324"/>
      <c r="AT28" s="324"/>
      <c r="AU28" s="324"/>
      <c r="AV28" s="324"/>
      <c r="AW28" s="324"/>
      <c r="AX28" s="324"/>
      <c r="AY28" s="319"/>
      <c r="AZ28" s="319"/>
      <c r="BA28" s="324"/>
      <c r="BB28" s="324"/>
      <c r="BC28" s="324"/>
      <c r="BD28" s="324"/>
      <c r="BE28" s="324"/>
      <c r="BF28" s="324"/>
      <c r="BG28" s="324"/>
      <c r="BH28" s="319"/>
      <c r="BI28" s="319"/>
      <c r="BJ28" s="324"/>
      <c r="BK28" s="324"/>
      <c r="BL28" s="324"/>
      <c r="BM28" s="324"/>
      <c r="BN28" s="324"/>
      <c r="BO28" s="324"/>
      <c r="BP28" s="324"/>
      <c r="BQ28" s="319"/>
      <c r="BR28" s="319"/>
      <c r="BS28" s="235"/>
    </row>
    <row r="29" spans="1:71" ht="36" x14ac:dyDescent="0.25">
      <c r="A29" s="432"/>
      <c r="B29" s="384"/>
      <c r="C29" s="451"/>
      <c r="D29" s="384"/>
      <c r="E29" s="384"/>
      <c r="F29" s="235"/>
      <c r="G29" s="447"/>
      <c r="H29" s="235"/>
      <c r="I29" s="235"/>
      <c r="J29" s="235"/>
      <c r="K29" s="235"/>
      <c r="L29" s="235"/>
      <c r="M29" s="145">
        <v>384</v>
      </c>
      <c r="N29" s="86" t="s">
        <v>366</v>
      </c>
      <c r="O29" s="137" t="s">
        <v>239</v>
      </c>
      <c r="P29" s="187" t="s">
        <v>1755</v>
      </c>
      <c r="Q29" s="157" t="s">
        <v>455</v>
      </c>
      <c r="R29" s="158" t="s">
        <v>499</v>
      </c>
      <c r="S29" s="223">
        <v>0.25</v>
      </c>
      <c r="T29" s="158">
        <v>0</v>
      </c>
      <c r="U29" s="157">
        <v>90</v>
      </c>
      <c r="V29" s="157">
        <v>0</v>
      </c>
      <c r="W29" s="49">
        <v>0.3</v>
      </c>
      <c r="X29" s="49">
        <v>0.6</v>
      </c>
      <c r="Y29" s="49">
        <v>0.9</v>
      </c>
      <c r="Z29" s="324"/>
      <c r="AA29" s="324"/>
      <c r="AB29" s="324"/>
      <c r="AC29" s="324"/>
      <c r="AD29" s="324"/>
      <c r="AE29" s="324"/>
      <c r="AF29" s="324"/>
      <c r="AG29" s="319"/>
      <c r="AH29" s="319"/>
      <c r="AI29" s="324"/>
      <c r="AJ29" s="324"/>
      <c r="AK29" s="324"/>
      <c r="AL29" s="324"/>
      <c r="AM29" s="324"/>
      <c r="AN29" s="324"/>
      <c r="AO29" s="324"/>
      <c r="AP29" s="319"/>
      <c r="AQ29" s="319"/>
      <c r="AR29" s="324"/>
      <c r="AS29" s="324"/>
      <c r="AT29" s="324"/>
      <c r="AU29" s="324"/>
      <c r="AV29" s="324"/>
      <c r="AW29" s="324"/>
      <c r="AX29" s="324"/>
      <c r="AY29" s="319"/>
      <c r="AZ29" s="319"/>
      <c r="BA29" s="324"/>
      <c r="BB29" s="324"/>
      <c r="BC29" s="324"/>
      <c r="BD29" s="324"/>
      <c r="BE29" s="324"/>
      <c r="BF29" s="324"/>
      <c r="BG29" s="324"/>
      <c r="BH29" s="319"/>
      <c r="BI29" s="319"/>
      <c r="BJ29" s="324"/>
      <c r="BK29" s="324"/>
      <c r="BL29" s="324"/>
      <c r="BM29" s="324"/>
      <c r="BN29" s="324"/>
      <c r="BO29" s="324"/>
      <c r="BP29" s="324"/>
      <c r="BQ29" s="319"/>
      <c r="BR29" s="319"/>
      <c r="BS29" s="235"/>
    </row>
    <row r="30" spans="1:71" ht="30" customHeight="1" x14ac:dyDescent="0.25">
      <c r="A30" s="432"/>
      <c r="B30" s="384"/>
      <c r="C30" s="451"/>
      <c r="D30" s="384"/>
      <c r="E30" s="384"/>
      <c r="F30" s="235"/>
      <c r="G30" s="447"/>
      <c r="H30" s="235"/>
      <c r="I30" s="235"/>
      <c r="J30" s="235"/>
      <c r="K30" s="235"/>
      <c r="L30" s="235"/>
      <c r="M30" s="145">
        <v>385</v>
      </c>
      <c r="N30" s="444" t="s">
        <v>296</v>
      </c>
      <c r="O30" s="137" t="s">
        <v>297</v>
      </c>
      <c r="P30" s="187" t="s">
        <v>1755</v>
      </c>
      <c r="Q30" s="157" t="s">
        <v>455</v>
      </c>
      <c r="R30" s="158">
        <v>10</v>
      </c>
      <c r="S30" s="220">
        <v>0.05</v>
      </c>
      <c r="T30" s="158">
        <v>0</v>
      </c>
      <c r="U30" s="158">
        <v>64</v>
      </c>
      <c r="V30" s="157">
        <v>10</v>
      </c>
      <c r="W30" s="157" t="s">
        <v>1464</v>
      </c>
      <c r="X30" s="157" t="s">
        <v>550</v>
      </c>
      <c r="Y30" s="157" t="s">
        <v>1465</v>
      </c>
      <c r="Z30" s="324"/>
      <c r="AA30" s="324"/>
      <c r="AB30" s="324"/>
      <c r="AC30" s="324"/>
      <c r="AD30" s="324"/>
      <c r="AE30" s="324"/>
      <c r="AF30" s="324"/>
      <c r="AG30" s="319"/>
      <c r="AH30" s="319"/>
      <c r="AI30" s="324"/>
      <c r="AJ30" s="324"/>
      <c r="AK30" s="324"/>
      <c r="AL30" s="324"/>
      <c r="AM30" s="324"/>
      <c r="AN30" s="324"/>
      <c r="AO30" s="324"/>
      <c r="AP30" s="319"/>
      <c r="AQ30" s="319"/>
      <c r="AR30" s="324"/>
      <c r="AS30" s="324"/>
      <c r="AT30" s="324"/>
      <c r="AU30" s="324"/>
      <c r="AV30" s="324"/>
      <c r="AW30" s="324"/>
      <c r="AX30" s="324"/>
      <c r="AY30" s="319"/>
      <c r="AZ30" s="319"/>
      <c r="BA30" s="324"/>
      <c r="BB30" s="324"/>
      <c r="BC30" s="324"/>
      <c r="BD30" s="324"/>
      <c r="BE30" s="324"/>
      <c r="BF30" s="324"/>
      <c r="BG30" s="324"/>
      <c r="BH30" s="319"/>
      <c r="BI30" s="319"/>
      <c r="BJ30" s="324"/>
      <c r="BK30" s="324"/>
      <c r="BL30" s="324"/>
      <c r="BM30" s="324"/>
      <c r="BN30" s="324"/>
      <c r="BO30" s="324"/>
      <c r="BP30" s="324"/>
      <c r="BQ30" s="319"/>
      <c r="BR30" s="319"/>
      <c r="BS30" s="235"/>
    </row>
    <row r="31" spans="1:71" ht="48" x14ac:dyDescent="0.25">
      <c r="A31" s="432"/>
      <c r="B31" s="384"/>
      <c r="C31" s="451"/>
      <c r="D31" s="384"/>
      <c r="E31" s="384"/>
      <c r="F31" s="235"/>
      <c r="G31" s="447"/>
      <c r="H31" s="235"/>
      <c r="I31" s="235"/>
      <c r="J31" s="235"/>
      <c r="K31" s="235"/>
      <c r="L31" s="235"/>
      <c r="M31" s="145">
        <v>386</v>
      </c>
      <c r="N31" s="445"/>
      <c r="O31" s="137" t="s">
        <v>298</v>
      </c>
      <c r="P31" s="187" t="s">
        <v>1755</v>
      </c>
      <c r="Q31" s="157" t="s">
        <v>455</v>
      </c>
      <c r="R31" s="158">
        <v>10</v>
      </c>
      <c r="S31" s="220">
        <v>0.05</v>
      </c>
      <c r="T31" s="158">
        <v>0</v>
      </c>
      <c r="U31" s="157">
        <v>90</v>
      </c>
      <c r="V31" s="157">
        <v>0</v>
      </c>
      <c r="W31" s="49">
        <v>0.3</v>
      </c>
      <c r="X31" s="49">
        <v>0.6</v>
      </c>
      <c r="Y31" s="49">
        <v>0.9</v>
      </c>
      <c r="Z31" s="324"/>
      <c r="AA31" s="324"/>
      <c r="AB31" s="324"/>
      <c r="AC31" s="324"/>
      <c r="AD31" s="324"/>
      <c r="AE31" s="324"/>
      <c r="AF31" s="324"/>
      <c r="AG31" s="319"/>
      <c r="AH31" s="319"/>
      <c r="AI31" s="324"/>
      <c r="AJ31" s="324"/>
      <c r="AK31" s="324"/>
      <c r="AL31" s="324"/>
      <c r="AM31" s="324"/>
      <c r="AN31" s="324"/>
      <c r="AO31" s="324"/>
      <c r="AP31" s="319"/>
      <c r="AQ31" s="319"/>
      <c r="AR31" s="324"/>
      <c r="AS31" s="324"/>
      <c r="AT31" s="324"/>
      <c r="AU31" s="324"/>
      <c r="AV31" s="324"/>
      <c r="AW31" s="324"/>
      <c r="AX31" s="324"/>
      <c r="AY31" s="319"/>
      <c r="AZ31" s="319"/>
      <c r="BA31" s="324"/>
      <c r="BB31" s="324"/>
      <c r="BC31" s="324"/>
      <c r="BD31" s="324"/>
      <c r="BE31" s="324"/>
      <c r="BF31" s="324"/>
      <c r="BG31" s="324"/>
      <c r="BH31" s="319"/>
      <c r="BI31" s="319"/>
      <c r="BJ31" s="324"/>
      <c r="BK31" s="324"/>
      <c r="BL31" s="324"/>
      <c r="BM31" s="324"/>
      <c r="BN31" s="324"/>
      <c r="BO31" s="324"/>
      <c r="BP31" s="324"/>
      <c r="BQ31" s="319"/>
      <c r="BR31" s="319"/>
      <c r="BS31" s="235"/>
    </row>
    <row r="32" spans="1:71" s="106" customFormat="1" ht="36" x14ac:dyDescent="0.25">
      <c r="A32" s="449"/>
      <c r="B32" s="385"/>
      <c r="C32" s="452"/>
      <c r="D32" s="362"/>
      <c r="E32" s="362"/>
      <c r="F32" s="236"/>
      <c r="G32" s="448"/>
      <c r="H32" s="236"/>
      <c r="I32" s="236"/>
      <c r="J32" s="236"/>
      <c r="K32" s="236"/>
      <c r="L32" s="236"/>
      <c r="M32" s="145">
        <v>387</v>
      </c>
      <c r="N32" s="141" t="s">
        <v>1674</v>
      </c>
      <c r="O32" s="137" t="s">
        <v>1675</v>
      </c>
      <c r="P32" s="187" t="s">
        <v>1755</v>
      </c>
      <c r="Q32" s="157" t="s">
        <v>455</v>
      </c>
      <c r="R32" s="158"/>
      <c r="S32" s="223">
        <v>0.25</v>
      </c>
      <c r="T32" s="158">
        <v>140</v>
      </c>
      <c r="U32" s="157" t="s">
        <v>1676</v>
      </c>
      <c r="V32" s="183" t="s">
        <v>1677</v>
      </c>
      <c r="W32" s="184" t="s">
        <v>1678</v>
      </c>
      <c r="X32" s="184" t="s">
        <v>1679</v>
      </c>
      <c r="Y32" s="184" t="s">
        <v>1680</v>
      </c>
      <c r="Z32" s="325"/>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276"/>
    </row>
    <row r="33" spans="1:71" ht="36" customHeight="1" x14ac:dyDescent="0.25">
      <c r="A33" s="431" t="s">
        <v>1447</v>
      </c>
      <c r="B33" s="383" t="s">
        <v>442</v>
      </c>
      <c r="C33" s="241">
        <v>125</v>
      </c>
      <c r="D33" s="383" t="s">
        <v>443</v>
      </c>
      <c r="E33" s="383" t="s">
        <v>252</v>
      </c>
      <c r="F33" s="234">
        <v>40</v>
      </c>
      <c r="G33" s="234">
        <v>80</v>
      </c>
      <c r="H33" s="234" t="s">
        <v>455</v>
      </c>
      <c r="I33" s="234">
        <v>45</v>
      </c>
      <c r="J33" s="234">
        <v>55</v>
      </c>
      <c r="K33" s="234">
        <v>65</v>
      </c>
      <c r="L33" s="234">
        <v>80</v>
      </c>
      <c r="M33" s="145">
        <v>388</v>
      </c>
      <c r="N33" s="88" t="s">
        <v>1199</v>
      </c>
      <c r="O33" s="149" t="s">
        <v>278</v>
      </c>
      <c r="P33" s="187" t="s">
        <v>1755</v>
      </c>
      <c r="Q33" s="157" t="s">
        <v>455</v>
      </c>
      <c r="R33" s="157" t="s">
        <v>1550</v>
      </c>
      <c r="S33" s="223">
        <v>0.05</v>
      </c>
      <c r="T33" s="157">
        <v>750</v>
      </c>
      <c r="U33" s="157" t="s">
        <v>1200</v>
      </c>
      <c r="V33" s="157" t="s">
        <v>1201</v>
      </c>
      <c r="W33" s="157" t="s">
        <v>1202</v>
      </c>
      <c r="X33" s="157" t="s">
        <v>1203</v>
      </c>
      <c r="Y33" s="157" t="s">
        <v>1466</v>
      </c>
      <c r="Z33" s="323">
        <v>4591887</v>
      </c>
      <c r="AA33" s="323">
        <v>1798380</v>
      </c>
      <c r="AB33" s="323"/>
      <c r="AC33" s="323">
        <v>2793507</v>
      </c>
      <c r="AD33" s="323"/>
      <c r="AE33" s="323"/>
      <c r="AF33" s="323"/>
      <c r="AG33" s="318"/>
      <c r="AH33" s="318"/>
      <c r="AI33" s="323">
        <v>1104641</v>
      </c>
      <c r="AJ33" s="323">
        <v>410000</v>
      </c>
      <c r="AK33" s="323"/>
      <c r="AL33" s="323">
        <v>694641</v>
      </c>
      <c r="AM33" s="323"/>
      <c r="AN33" s="323"/>
      <c r="AO33" s="323"/>
      <c r="AP33" s="318"/>
      <c r="AQ33" s="318"/>
      <c r="AR33" s="323">
        <v>1103815</v>
      </c>
      <c r="AS33" s="323">
        <v>431309</v>
      </c>
      <c r="AT33" s="323"/>
      <c r="AU33" s="323">
        <v>672506</v>
      </c>
      <c r="AV33" s="323"/>
      <c r="AW33" s="323"/>
      <c r="AX33" s="323"/>
      <c r="AY33" s="318"/>
      <c r="AZ33" s="318"/>
      <c r="BA33" s="323">
        <v>1158151</v>
      </c>
      <c r="BB33" s="323">
        <v>455334</v>
      </c>
      <c r="BC33" s="323"/>
      <c r="BD33" s="323">
        <v>702817</v>
      </c>
      <c r="BE33" s="323"/>
      <c r="BF33" s="323"/>
      <c r="BG33" s="323"/>
      <c r="BH33" s="318"/>
      <c r="BI33" s="318"/>
      <c r="BJ33" s="323">
        <v>1225279</v>
      </c>
      <c r="BK33" s="323">
        <v>501737</v>
      </c>
      <c r="BL33" s="323"/>
      <c r="BM33" s="323">
        <v>723542</v>
      </c>
      <c r="BN33" s="323"/>
      <c r="BO33" s="323"/>
      <c r="BP33" s="323"/>
      <c r="BQ33" s="318"/>
      <c r="BR33" s="318"/>
      <c r="BS33" s="234" t="s">
        <v>987</v>
      </c>
    </row>
    <row r="34" spans="1:71" ht="36" x14ac:dyDescent="0.25">
      <c r="A34" s="432"/>
      <c r="B34" s="384"/>
      <c r="C34" s="241"/>
      <c r="D34" s="384"/>
      <c r="E34" s="384"/>
      <c r="F34" s="235"/>
      <c r="G34" s="235"/>
      <c r="H34" s="235"/>
      <c r="I34" s="235"/>
      <c r="J34" s="235"/>
      <c r="K34" s="235"/>
      <c r="L34" s="235"/>
      <c r="M34" s="145">
        <v>389</v>
      </c>
      <c r="N34" s="88" t="s">
        <v>367</v>
      </c>
      <c r="O34" s="156" t="s">
        <v>299</v>
      </c>
      <c r="P34" s="187" t="s">
        <v>1755</v>
      </c>
      <c r="Q34" s="157" t="s">
        <v>455</v>
      </c>
      <c r="R34" s="157" t="s">
        <v>1550</v>
      </c>
      <c r="S34" s="222">
        <v>0.25</v>
      </c>
      <c r="T34" s="47">
        <v>0</v>
      </c>
      <c r="U34" s="47">
        <v>8</v>
      </c>
      <c r="V34" s="47">
        <v>1</v>
      </c>
      <c r="W34" s="47" t="s">
        <v>571</v>
      </c>
      <c r="X34" s="47" t="s">
        <v>1192</v>
      </c>
      <c r="Y34" s="47" t="s">
        <v>1362</v>
      </c>
      <c r="Z34" s="324"/>
      <c r="AA34" s="324"/>
      <c r="AB34" s="324"/>
      <c r="AC34" s="324"/>
      <c r="AD34" s="324"/>
      <c r="AE34" s="324"/>
      <c r="AF34" s="324"/>
      <c r="AG34" s="319"/>
      <c r="AH34" s="319"/>
      <c r="AI34" s="324"/>
      <c r="AJ34" s="324"/>
      <c r="AK34" s="324"/>
      <c r="AL34" s="324"/>
      <c r="AM34" s="324"/>
      <c r="AN34" s="324"/>
      <c r="AO34" s="324"/>
      <c r="AP34" s="319"/>
      <c r="AQ34" s="319"/>
      <c r="AR34" s="324"/>
      <c r="AS34" s="324"/>
      <c r="AT34" s="324"/>
      <c r="AU34" s="324"/>
      <c r="AV34" s="324"/>
      <c r="AW34" s="324"/>
      <c r="AX34" s="324"/>
      <c r="AY34" s="319"/>
      <c r="AZ34" s="319"/>
      <c r="BA34" s="324"/>
      <c r="BB34" s="324"/>
      <c r="BC34" s="324"/>
      <c r="BD34" s="324"/>
      <c r="BE34" s="324"/>
      <c r="BF34" s="324"/>
      <c r="BG34" s="324"/>
      <c r="BH34" s="319"/>
      <c r="BI34" s="319"/>
      <c r="BJ34" s="324"/>
      <c r="BK34" s="324"/>
      <c r="BL34" s="324"/>
      <c r="BM34" s="324"/>
      <c r="BN34" s="324"/>
      <c r="BO34" s="324"/>
      <c r="BP34" s="324"/>
      <c r="BQ34" s="319"/>
      <c r="BR34" s="319"/>
      <c r="BS34" s="235"/>
    </row>
    <row r="35" spans="1:71" ht="36" x14ac:dyDescent="0.25">
      <c r="A35" s="432"/>
      <c r="B35" s="384"/>
      <c r="C35" s="241"/>
      <c r="D35" s="384"/>
      <c r="E35" s="384"/>
      <c r="F35" s="235"/>
      <c r="G35" s="235"/>
      <c r="H35" s="235"/>
      <c r="I35" s="235"/>
      <c r="J35" s="235"/>
      <c r="K35" s="235"/>
      <c r="L35" s="235"/>
      <c r="M35" s="145">
        <v>390</v>
      </c>
      <c r="N35" s="88" t="s">
        <v>368</v>
      </c>
      <c r="O35" s="149" t="s">
        <v>263</v>
      </c>
      <c r="P35" s="187" t="s">
        <v>1755</v>
      </c>
      <c r="Q35" s="157" t="s">
        <v>455</v>
      </c>
      <c r="R35" s="157" t="s">
        <v>1550</v>
      </c>
      <c r="S35" s="223">
        <v>0.15</v>
      </c>
      <c r="T35" s="157">
        <v>35</v>
      </c>
      <c r="U35" s="157" t="s">
        <v>1205</v>
      </c>
      <c r="V35" s="157" t="s">
        <v>1206</v>
      </c>
      <c r="W35" s="157" t="s">
        <v>1207</v>
      </c>
      <c r="X35" s="157" t="s">
        <v>1151</v>
      </c>
      <c r="Y35" s="157" t="s">
        <v>1208</v>
      </c>
      <c r="Z35" s="324"/>
      <c r="AA35" s="324"/>
      <c r="AB35" s="324"/>
      <c r="AC35" s="324"/>
      <c r="AD35" s="324"/>
      <c r="AE35" s="324"/>
      <c r="AF35" s="324"/>
      <c r="AG35" s="319"/>
      <c r="AH35" s="319"/>
      <c r="AI35" s="324"/>
      <c r="AJ35" s="324"/>
      <c r="AK35" s="324"/>
      <c r="AL35" s="324"/>
      <c r="AM35" s="324"/>
      <c r="AN35" s="324"/>
      <c r="AO35" s="324"/>
      <c r="AP35" s="319"/>
      <c r="AQ35" s="319"/>
      <c r="AR35" s="324"/>
      <c r="AS35" s="324"/>
      <c r="AT35" s="324"/>
      <c r="AU35" s="324"/>
      <c r="AV35" s="324"/>
      <c r="AW35" s="324"/>
      <c r="AX35" s="324"/>
      <c r="AY35" s="319"/>
      <c r="AZ35" s="319"/>
      <c r="BA35" s="324"/>
      <c r="BB35" s="324"/>
      <c r="BC35" s="324"/>
      <c r="BD35" s="324"/>
      <c r="BE35" s="324"/>
      <c r="BF35" s="324"/>
      <c r="BG35" s="324"/>
      <c r="BH35" s="319"/>
      <c r="BI35" s="319"/>
      <c r="BJ35" s="324"/>
      <c r="BK35" s="324"/>
      <c r="BL35" s="324"/>
      <c r="BM35" s="324"/>
      <c r="BN35" s="324"/>
      <c r="BO35" s="324"/>
      <c r="BP35" s="324"/>
      <c r="BQ35" s="319"/>
      <c r="BR35" s="319"/>
      <c r="BS35" s="235"/>
    </row>
    <row r="36" spans="1:71" ht="36" x14ac:dyDescent="0.25">
      <c r="A36" s="432"/>
      <c r="B36" s="384"/>
      <c r="C36" s="241"/>
      <c r="D36" s="384"/>
      <c r="E36" s="384"/>
      <c r="F36" s="235"/>
      <c r="G36" s="235"/>
      <c r="H36" s="235"/>
      <c r="I36" s="235"/>
      <c r="J36" s="235"/>
      <c r="K36" s="235"/>
      <c r="L36" s="235"/>
      <c r="M36" s="145">
        <v>391</v>
      </c>
      <c r="N36" s="88" t="s">
        <v>1762</v>
      </c>
      <c r="O36" s="149" t="s">
        <v>264</v>
      </c>
      <c r="P36" s="187" t="s">
        <v>1755</v>
      </c>
      <c r="Q36" s="157" t="s">
        <v>455</v>
      </c>
      <c r="R36" s="157" t="s">
        <v>1550</v>
      </c>
      <c r="S36" s="223">
        <v>0.05</v>
      </c>
      <c r="T36" s="157">
        <v>0</v>
      </c>
      <c r="U36" s="47">
        <v>1</v>
      </c>
      <c r="V36" s="157">
        <v>0</v>
      </c>
      <c r="W36" s="157">
        <v>1</v>
      </c>
      <c r="X36" s="157" t="s">
        <v>1198</v>
      </c>
      <c r="Y36" s="157" t="s">
        <v>1198</v>
      </c>
      <c r="Z36" s="324"/>
      <c r="AA36" s="324"/>
      <c r="AB36" s="324"/>
      <c r="AC36" s="324"/>
      <c r="AD36" s="324"/>
      <c r="AE36" s="324"/>
      <c r="AF36" s="324"/>
      <c r="AG36" s="319"/>
      <c r="AH36" s="319"/>
      <c r="AI36" s="324"/>
      <c r="AJ36" s="324"/>
      <c r="AK36" s="324"/>
      <c r="AL36" s="324"/>
      <c r="AM36" s="324"/>
      <c r="AN36" s="324"/>
      <c r="AO36" s="324"/>
      <c r="AP36" s="319"/>
      <c r="AQ36" s="319"/>
      <c r="AR36" s="324"/>
      <c r="AS36" s="324"/>
      <c r="AT36" s="324"/>
      <c r="AU36" s="324"/>
      <c r="AV36" s="324"/>
      <c r="AW36" s="324"/>
      <c r="AX36" s="324"/>
      <c r="AY36" s="319"/>
      <c r="AZ36" s="319"/>
      <c r="BA36" s="324"/>
      <c r="BB36" s="324"/>
      <c r="BC36" s="324"/>
      <c r="BD36" s="324"/>
      <c r="BE36" s="324"/>
      <c r="BF36" s="324"/>
      <c r="BG36" s="324"/>
      <c r="BH36" s="319"/>
      <c r="BI36" s="319"/>
      <c r="BJ36" s="324"/>
      <c r="BK36" s="324"/>
      <c r="BL36" s="324"/>
      <c r="BM36" s="324"/>
      <c r="BN36" s="324"/>
      <c r="BO36" s="324"/>
      <c r="BP36" s="324"/>
      <c r="BQ36" s="319"/>
      <c r="BR36" s="319"/>
      <c r="BS36" s="235"/>
    </row>
    <row r="37" spans="1:71" ht="36" x14ac:dyDescent="0.25">
      <c r="A37" s="432"/>
      <c r="B37" s="384"/>
      <c r="C37" s="241"/>
      <c r="D37" s="384"/>
      <c r="E37" s="384"/>
      <c r="F37" s="235"/>
      <c r="G37" s="235"/>
      <c r="H37" s="235"/>
      <c r="I37" s="235"/>
      <c r="J37" s="235"/>
      <c r="K37" s="235"/>
      <c r="L37" s="235"/>
      <c r="M37" s="145">
        <v>392</v>
      </c>
      <c r="N37" s="88" t="s">
        <v>1501</v>
      </c>
      <c r="O37" s="156" t="s">
        <v>300</v>
      </c>
      <c r="P37" s="187" t="s">
        <v>1755</v>
      </c>
      <c r="Q37" s="157" t="s">
        <v>455</v>
      </c>
      <c r="R37" s="157" t="s">
        <v>1550</v>
      </c>
      <c r="S37" s="222">
        <v>0.15</v>
      </c>
      <c r="T37" s="47">
        <v>0</v>
      </c>
      <c r="U37" s="47">
        <v>26</v>
      </c>
      <c r="V37" s="47">
        <v>3</v>
      </c>
      <c r="W37" s="47" t="s">
        <v>1467</v>
      </c>
      <c r="X37" s="47" t="s">
        <v>1468</v>
      </c>
      <c r="Y37" s="47" t="s">
        <v>1469</v>
      </c>
      <c r="Z37" s="324"/>
      <c r="AA37" s="324"/>
      <c r="AB37" s="324"/>
      <c r="AC37" s="324"/>
      <c r="AD37" s="324"/>
      <c r="AE37" s="324"/>
      <c r="AF37" s="324"/>
      <c r="AG37" s="319"/>
      <c r="AH37" s="319"/>
      <c r="AI37" s="324"/>
      <c r="AJ37" s="324"/>
      <c r="AK37" s="324"/>
      <c r="AL37" s="324"/>
      <c r="AM37" s="324"/>
      <c r="AN37" s="324"/>
      <c r="AO37" s="324"/>
      <c r="AP37" s="319"/>
      <c r="AQ37" s="319"/>
      <c r="AR37" s="324"/>
      <c r="AS37" s="324"/>
      <c r="AT37" s="324"/>
      <c r="AU37" s="324"/>
      <c r="AV37" s="324"/>
      <c r="AW37" s="324"/>
      <c r="AX37" s="324"/>
      <c r="AY37" s="319"/>
      <c r="AZ37" s="319"/>
      <c r="BA37" s="324"/>
      <c r="BB37" s="324"/>
      <c r="BC37" s="324"/>
      <c r="BD37" s="324"/>
      <c r="BE37" s="324"/>
      <c r="BF37" s="324"/>
      <c r="BG37" s="324"/>
      <c r="BH37" s="319"/>
      <c r="BI37" s="319"/>
      <c r="BJ37" s="324"/>
      <c r="BK37" s="324"/>
      <c r="BL37" s="324"/>
      <c r="BM37" s="324"/>
      <c r="BN37" s="324"/>
      <c r="BO37" s="324"/>
      <c r="BP37" s="324"/>
      <c r="BQ37" s="319"/>
      <c r="BR37" s="319"/>
      <c r="BS37" s="235"/>
    </row>
    <row r="38" spans="1:71" ht="48" x14ac:dyDescent="0.25">
      <c r="A38" s="432"/>
      <c r="B38" s="384"/>
      <c r="C38" s="241"/>
      <c r="D38" s="384"/>
      <c r="E38" s="384"/>
      <c r="F38" s="235"/>
      <c r="G38" s="235"/>
      <c r="H38" s="235"/>
      <c r="I38" s="235"/>
      <c r="J38" s="235"/>
      <c r="K38" s="235"/>
      <c r="L38" s="235"/>
      <c r="M38" s="145">
        <v>393</v>
      </c>
      <c r="N38" s="88" t="s">
        <v>369</v>
      </c>
      <c r="O38" s="149" t="s">
        <v>301</v>
      </c>
      <c r="P38" s="187" t="s">
        <v>1755</v>
      </c>
      <c r="Q38" s="157" t="s">
        <v>455</v>
      </c>
      <c r="R38" s="157" t="s">
        <v>1551</v>
      </c>
      <c r="S38" s="223">
        <v>0.35</v>
      </c>
      <c r="T38" s="157">
        <v>21</v>
      </c>
      <c r="U38" s="157" t="s">
        <v>1209</v>
      </c>
      <c r="V38" s="157" t="s">
        <v>742</v>
      </c>
      <c r="W38" s="157" t="s">
        <v>1211</v>
      </c>
      <c r="X38" s="157" t="s">
        <v>1212</v>
      </c>
      <c r="Y38" s="157" t="s">
        <v>1210</v>
      </c>
      <c r="Z38" s="324"/>
      <c r="AA38" s="324"/>
      <c r="AB38" s="324"/>
      <c r="AC38" s="324"/>
      <c r="AD38" s="324"/>
      <c r="AE38" s="324"/>
      <c r="AF38" s="324"/>
      <c r="AG38" s="319"/>
      <c r="AH38" s="319"/>
      <c r="AI38" s="324"/>
      <c r="AJ38" s="324"/>
      <c r="AK38" s="324"/>
      <c r="AL38" s="324"/>
      <c r="AM38" s="324"/>
      <c r="AN38" s="324"/>
      <c r="AO38" s="324"/>
      <c r="AP38" s="319"/>
      <c r="AQ38" s="319"/>
      <c r="AR38" s="324"/>
      <c r="AS38" s="324"/>
      <c r="AT38" s="324"/>
      <c r="AU38" s="324"/>
      <c r="AV38" s="324"/>
      <c r="AW38" s="324"/>
      <c r="AX38" s="324"/>
      <c r="AY38" s="319"/>
      <c r="AZ38" s="319"/>
      <c r="BA38" s="324"/>
      <c r="BB38" s="324"/>
      <c r="BC38" s="324"/>
      <c r="BD38" s="324"/>
      <c r="BE38" s="324"/>
      <c r="BF38" s="324"/>
      <c r="BG38" s="324"/>
      <c r="BH38" s="319"/>
      <c r="BI38" s="319"/>
      <c r="BJ38" s="324"/>
      <c r="BK38" s="324"/>
      <c r="BL38" s="324"/>
      <c r="BM38" s="324"/>
      <c r="BN38" s="324"/>
      <c r="BO38" s="324"/>
      <c r="BP38" s="324"/>
      <c r="BQ38" s="319"/>
      <c r="BR38" s="319"/>
      <c r="BS38" s="235"/>
    </row>
    <row r="39" spans="1:71" ht="48" x14ac:dyDescent="0.25">
      <c r="A39" s="432"/>
      <c r="B39" s="384"/>
      <c r="C39" s="241"/>
      <c r="D39" s="384"/>
      <c r="E39" s="384"/>
      <c r="F39" s="235"/>
      <c r="G39" s="235"/>
      <c r="H39" s="235"/>
      <c r="I39" s="235"/>
      <c r="J39" s="235"/>
      <c r="K39" s="235"/>
      <c r="L39" s="235"/>
      <c r="M39" s="145">
        <v>394</v>
      </c>
      <c r="N39" s="86" t="s">
        <v>431</v>
      </c>
      <c r="O39" s="149" t="s">
        <v>302</v>
      </c>
      <c r="P39" s="187" t="s">
        <v>1755</v>
      </c>
      <c r="Q39" s="157" t="s">
        <v>455</v>
      </c>
      <c r="R39" s="157" t="s">
        <v>501</v>
      </c>
      <c r="S39" s="223">
        <v>0.15</v>
      </c>
      <c r="T39" s="157">
        <v>0</v>
      </c>
      <c r="U39" s="157">
        <v>1</v>
      </c>
      <c r="V39" s="157">
        <v>0</v>
      </c>
      <c r="W39" s="157">
        <v>1</v>
      </c>
      <c r="X39" s="157" t="s">
        <v>1198</v>
      </c>
      <c r="Y39" s="157" t="s">
        <v>1198</v>
      </c>
      <c r="Z39" s="324"/>
      <c r="AA39" s="324"/>
      <c r="AB39" s="324"/>
      <c r="AC39" s="324"/>
      <c r="AD39" s="324"/>
      <c r="AE39" s="324"/>
      <c r="AF39" s="324"/>
      <c r="AG39" s="319"/>
      <c r="AH39" s="319"/>
      <c r="AI39" s="324"/>
      <c r="AJ39" s="324"/>
      <c r="AK39" s="324"/>
      <c r="AL39" s="324"/>
      <c r="AM39" s="324"/>
      <c r="AN39" s="324"/>
      <c r="AO39" s="324"/>
      <c r="AP39" s="319"/>
      <c r="AQ39" s="319"/>
      <c r="AR39" s="324"/>
      <c r="AS39" s="324"/>
      <c r="AT39" s="324"/>
      <c r="AU39" s="324"/>
      <c r="AV39" s="324"/>
      <c r="AW39" s="324"/>
      <c r="AX39" s="324"/>
      <c r="AY39" s="319"/>
      <c r="AZ39" s="319"/>
      <c r="BA39" s="324"/>
      <c r="BB39" s="324"/>
      <c r="BC39" s="324"/>
      <c r="BD39" s="324"/>
      <c r="BE39" s="324"/>
      <c r="BF39" s="324"/>
      <c r="BG39" s="324"/>
      <c r="BH39" s="319"/>
      <c r="BI39" s="319"/>
      <c r="BJ39" s="324"/>
      <c r="BK39" s="324"/>
      <c r="BL39" s="324"/>
      <c r="BM39" s="324"/>
      <c r="BN39" s="324"/>
      <c r="BO39" s="324"/>
      <c r="BP39" s="324"/>
      <c r="BQ39" s="319"/>
      <c r="BR39" s="319"/>
      <c r="BS39" s="235"/>
    </row>
    <row r="40" spans="1:71" ht="36" x14ac:dyDescent="0.25">
      <c r="A40" s="432"/>
      <c r="B40" s="384"/>
      <c r="C40" s="241"/>
      <c r="D40" s="384"/>
      <c r="E40" s="384"/>
      <c r="F40" s="235"/>
      <c r="G40" s="235"/>
      <c r="H40" s="235"/>
      <c r="I40" s="235"/>
      <c r="J40" s="235"/>
      <c r="K40" s="235"/>
      <c r="L40" s="235"/>
      <c r="M40" s="145">
        <v>395</v>
      </c>
      <c r="N40" s="86" t="s">
        <v>370</v>
      </c>
      <c r="O40" s="149" t="s">
        <v>303</v>
      </c>
      <c r="P40" s="187" t="s">
        <v>1755</v>
      </c>
      <c r="Q40" s="157" t="s">
        <v>456</v>
      </c>
      <c r="R40" s="157" t="s">
        <v>1550</v>
      </c>
      <c r="S40" s="223">
        <v>0.25</v>
      </c>
      <c r="T40" s="157">
        <v>4</v>
      </c>
      <c r="U40" s="157">
        <v>4</v>
      </c>
      <c r="V40" s="157">
        <v>4</v>
      </c>
      <c r="W40" s="157">
        <v>4</v>
      </c>
      <c r="X40" s="157">
        <v>4</v>
      </c>
      <c r="Y40" s="157">
        <v>4</v>
      </c>
      <c r="Z40" s="324"/>
      <c r="AA40" s="324"/>
      <c r="AB40" s="324"/>
      <c r="AC40" s="324"/>
      <c r="AD40" s="324"/>
      <c r="AE40" s="324"/>
      <c r="AF40" s="324"/>
      <c r="AG40" s="319"/>
      <c r="AH40" s="319"/>
      <c r="AI40" s="324"/>
      <c r="AJ40" s="324"/>
      <c r="AK40" s="324"/>
      <c r="AL40" s="324"/>
      <c r="AM40" s="324"/>
      <c r="AN40" s="324"/>
      <c r="AO40" s="324"/>
      <c r="AP40" s="319"/>
      <c r="AQ40" s="319"/>
      <c r="AR40" s="324"/>
      <c r="AS40" s="324"/>
      <c r="AT40" s="324"/>
      <c r="AU40" s="324"/>
      <c r="AV40" s="324"/>
      <c r="AW40" s="324"/>
      <c r="AX40" s="324"/>
      <c r="AY40" s="319"/>
      <c r="AZ40" s="319"/>
      <c r="BA40" s="324"/>
      <c r="BB40" s="324"/>
      <c r="BC40" s="324"/>
      <c r="BD40" s="324"/>
      <c r="BE40" s="324"/>
      <c r="BF40" s="324"/>
      <c r="BG40" s="324"/>
      <c r="BH40" s="319"/>
      <c r="BI40" s="319"/>
      <c r="BJ40" s="324"/>
      <c r="BK40" s="324"/>
      <c r="BL40" s="324"/>
      <c r="BM40" s="324"/>
      <c r="BN40" s="324"/>
      <c r="BO40" s="324"/>
      <c r="BP40" s="324"/>
      <c r="BQ40" s="319"/>
      <c r="BR40" s="319"/>
      <c r="BS40" s="235"/>
    </row>
    <row r="41" spans="1:71" ht="36" x14ac:dyDescent="0.25">
      <c r="A41" s="432"/>
      <c r="B41" s="384"/>
      <c r="C41" s="241"/>
      <c r="D41" s="384"/>
      <c r="E41" s="384"/>
      <c r="F41" s="235"/>
      <c r="G41" s="235"/>
      <c r="H41" s="235"/>
      <c r="I41" s="235"/>
      <c r="J41" s="235"/>
      <c r="K41" s="235"/>
      <c r="L41" s="235"/>
      <c r="M41" s="145">
        <v>396</v>
      </c>
      <c r="N41" s="86" t="s">
        <v>371</v>
      </c>
      <c r="O41" s="149" t="s">
        <v>1213</v>
      </c>
      <c r="P41" s="187" t="s">
        <v>1755</v>
      </c>
      <c r="Q41" s="157" t="s">
        <v>455</v>
      </c>
      <c r="R41" s="157" t="s">
        <v>500</v>
      </c>
      <c r="S41" s="223">
        <v>0.05</v>
      </c>
      <c r="T41" s="157">
        <v>0</v>
      </c>
      <c r="U41" s="157">
        <v>100</v>
      </c>
      <c r="V41" s="157">
        <v>25</v>
      </c>
      <c r="W41" s="157">
        <v>50</v>
      </c>
      <c r="X41" s="157">
        <v>75</v>
      </c>
      <c r="Y41" s="157">
        <v>100</v>
      </c>
      <c r="Z41" s="324"/>
      <c r="AA41" s="324"/>
      <c r="AB41" s="324"/>
      <c r="AC41" s="324"/>
      <c r="AD41" s="324"/>
      <c r="AE41" s="324"/>
      <c r="AF41" s="324"/>
      <c r="AG41" s="319"/>
      <c r="AH41" s="319"/>
      <c r="AI41" s="324"/>
      <c r="AJ41" s="324"/>
      <c r="AK41" s="324"/>
      <c r="AL41" s="324"/>
      <c r="AM41" s="324"/>
      <c r="AN41" s="324"/>
      <c r="AO41" s="324"/>
      <c r="AP41" s="319"/>
      <c r="AQ41" s="319"/>
      <c r="AR41" s="324"/>
      <c r="AS41" s="324"/>
      <c r="AT41" s="324"/>
      <c r="AU41" s="324"/>
      <c r="AV41" s="324"/>
      <c r="AW41" s="324"/>
      <c r="AX41" s="324"/>
      <c r="AY41" s="319"/>
      <c r="AZ41" s="319"/>
      <c r="BA41" s="324"/>
      <c r="BB41" s="324"/>
      <c r="BC41" s="324"/>
      <c r="BD41" s="324"/>
      <c r="BE41" s="324"/>
      <c r="BF41" s="324"/>
      <c r="BG41" s="324"/>
      <c r="BH41" s="319"/>
      <c r="BI41" s="319"/>
      <c r="BJ41" s="324"/>
      <c r="BK41" s="324"/>
      <c r="BL41" s="324"/>
      <c r="BM41" s="324"/>
      <c r="BN41" s="324"/>
      <c r="BO41" s="324"/>
      <c r="BP41" s="324"/>
      <c r="BQ41" s="319"/>
      <c r="BR41" s="319"/>
      <c r="BS41" s="235"/>
    </row>
    <row r="42" spans="1:71" ht="36" x14ac:dyDescent="0.25">
      <c r="A42" s="432"/>
      <c r="B42" s="384"/>
      <c r="C42" s="241"/>
      <c r="D42" s="384"/>
      <c r="E42" s="384"/>
      <c r="F42" s="235"/>
      <c r="G42" s="235"/>
      <c r="H42" s="235"/>
      <c r="I42" s="235"/>
      <c r="J42" s="235"/>
      <c r="K42" s="235"/>
      <c r="L42" s="235"/>
      <c r="M42" s="145">
        <v>397</v>
      </c>
      <c r="N42" s="88" t="s">
        <v>372</v>
      </c>
      <c r="O42" s="149" t="s">
        <v>1470</v>
      </c>
      <c r="P42" s="187" t="s">
        <v>1755</v>
      </c>
      <c r="Q42" s="157" t="s">
        <v>455</v>
      </c>
      <c r="R42" s="157" t="s">
        <v>1552</v>
      </c>
      <c r="S42" s="223">
        <v>0.05</v>
      </c>
      <c r="T42" s="157">
        <v>0</v>
      </c>
      <c r="U42" s="157">
        <v>1000</v>
      </c>
      <c r="V42" s="157">
        <v>250</v>
      </c>
      <c r="W42" s="157" t="s">
        <v>1214</v>
      </c>
      <c r="X42" s="157" t="s">
        <v>1215</v>
      </c>
      <c r="Y42" s="157" t="s">
        <v>1216</v>
      </c>
      <c r="Z42" s="324"/>
      <c r="AA42" s="324"/>
      <c r="AB42" s="324"/>
      <c r="AC42" s="324"/>
      <c r="AD42" s="324"/>
      <c r="AE42" s="324"/>
      <c r="AF42" s="324"/>
      <c r="AG42" s="319"/>
      <c r="AH42" s="319"/>
      <c r="AI42" s="324"/>
      <c r="AJ42" s="324"/>
      <c r="AK42" s="324"/>
      <c r="AL42" s="324"/>
      <c r="AM42" s="324"/>
      <c r="AN42" s="324"/>
      <c r="AO42" s="324"/>
      <c r="AP42" s="319"/>
      <c r="AQ42" s="319"/>
      <c r="AR42" s="324"/>
      <c r="AS42" s="324"/>
      <c r="AT42" s="324"/>
      <c r="AU42" s="324"/>
      <c r="AV42" s="324"/>
      <c r="AW42" s="324"/>
      <c r="AX42" s="324"/>
      <c r="AY42" s="319"/>
      <c r="AZ42" s="319"/>
      <c r="BA42" s="324"/>
      <c r="BB42" s="324"/>
      <c r="BC42" s="324"/>
      <c r="BD42" s="324"/>
      <c r="BE42" s="324"/>
      <c r="BF42" s="324"/>
      <c r="BG42" s="324"/>
      <c r="BH42" s="319"/>
      <c r="BI42" s="319"/>
      <c r="BJ42" s="324"/>
      <c r="BK42" s="324"/>
      <c r="BL42" s="324"/>
      <c r="BM42" s="324"/>
      <c r="BN42" s="324"/>
      <c r="BO42" s="324"/>
      <c r="BP42" s="324"/>
      <c r="BQ42" s="319"/>
      <c r="BR42" s="319"/>
      <c r="BS42" s="235"/>
    </row>
    <row r="43" spans="1:71" ht="48" x14ac:dyDescent="0.25">
      <c r="A43" s="432"/>
      <c r="B43" s="384"/>
      <c r="C43" s="241"/>
      <c r="D43" s="384"/>
      <c r="E43" s="384"/>
      <c r="F43" s="235"/>
      <c r="G43" s="235"/>
      <c r="H43" s="235"/>
      <c r="I43" s="235"/>
      <c r="J43" s="235"/>
      <c r="K43" s="235"/>
      <c r="L43" s="235"/>
      <c r="M43" s="145">
        <v>398</v>
      </c>
      <c r="N43" s="86" t="s">
        <v>373</v>
      </c>
      <c r="O43" s="149" t="s">
        <v>304</v>
      </c>
      <c r="P43" s="187" t="s">
        <v>1755</v>
      </c>
      <c r="Q43" s="157" t="s">
        <v>455</v>
      </c>
      <c r="R43" s="157" t="s">
        <v>1550</v>
      </c>
      <c r="S43" s="223">
        <v>0.05</v>
      </c>
      <c r="T43" s="157">
        <v>0</v>
      </c>
      <c r="U43" s="157">
        <v>1000</v>
      </c>
      <c r="V43" s="157">
        <v>250</v>
      </c>
      <c r="W43" s="157" t="s">
        <v>1214</v>
      </c>
      <c r="X43" s="157" t="s">
        <v>1215</v>
      </c>
      <c r="Y43" s="157" t="s">
        <v>1216</v>
      </c>
      <c r="Z43" s="324"/>
      <c r="AA43" s="324"/>
      <c r="AB43" s="324"/>
      <c r="AC43" s="324"/>
      <c r="AD43" s="324"/>
      <c r="AE43" s="324"/>
      <c r="AF43" s="324"/>
      <c r="AG43" s="319"/>
      <c r="AH43" s="319"/>
      <c r="AI43" s="324"/>
      <c r="AJ43" s="324"/>
      <c r="AK43" s="324"/>
      <c r="AL43" s="324"/>
      <c r="AM43" s="324"/>
      <c r="AN43" s="324"/>
      <c r="AO43" s="324"/>
      <c r="AP43" s="319"/>
      <c r="AQ43" s="319"/>
      <c r="AR43" s="324"/>
      <c r="AS43" s="324"/>
      <c r="AT43" s="324"/>
      <c r="AU43" s="324"/>
      <c r="AV43" s="324"/>
      <c r="AW43" s="324"/>
      <c r="AX43" s="324"/>
      <c r="AY43" s="319"/>
      <c r="AZ43" s="319"/>
      <c r="BA43" s="324"/>
      <c r="BB43" s="324"/>
      <c r="BC43" s="324"/>
      <c r="BD43" s="324"/>
      <c r="BE43" s="324"/>
      <c r="BF43" s="324"/>
      <c r="BG43" s="324"/>
      <c r="BH43" s="319"/>
      <c r="BI43" s="319"/>
      <c r="BJ43" s="324"/>
      <c r="BK43" s="324"/>
      <c r="BL43" s="324"/>
      <c r="BM43" s="324"/>
      <c r="BN43" s="324"/>
      <c r="BO43" s="324"/>
      <c r="BP43" s="324"/>
      <c r="BQ43" s="319"/>
      <c r="BR43" s="319"/>
      <c r="BS43" s="235"/>
    </row>
    <row r="44" spans="1:71" ht="36" x14ac:dyDescent="0.25">
      <c r="A44" s="432"/>
      <c r="B44" s="384"/>
      <c r="C44" s="241"/>
      <c r="D44" s="384"/>
      <c r="E44" s="384"/>
      <c r="F44" s="235"/>
      <c r="G44" s="235"/>
      <c r="H44" s="235"/>
      <c r="I44" s="235"/>
      <c r="J44" s="235"/>
      <c r="K44" s="235"/>
      <c r="L44" s="235"/>
      <c r="M44" s="145">
        <v>399</v>
      </c>
      <c r="N44" s="86" t="s">
        <v>374</v>
      </c>
      <c r="O44" s="149" t="s">
        <v>1213</v>
      </c>
      <c r="P44" s="187" t="s">
        <v>1755</v>
      </c>
      <c r="Q44" s="157" t="s">
        <v>455</v>
      </c>
      <c r="R44" s="157" t="s">
        <v>1550</v>
      </c>
      <c r="S44" s="223">
        <v>0.05</v>
      </c>
      <c r="T44" s="157">
        <v>0</v>
      </c>
      <c r="U44" s="157">
        <v>100</v>
      </c>
      <c r="V44" s="157">
        <v>25</v>
      </c>
      <c r="W44" s="157">
        <v>50</v>
      </c>
      <c r="X44" s="157">
        <v>75</v>
      </c>
      <c r="Y44" s="157">
        <v>100</v>
      </c>
      <c r="Z44" s="324"/>
      <c r="AA44" s="324"/>
      <c r="AB44" s="324"/>
      <c r="AC44" s="324"/>
      <c r="AD44" s="324"/>
      <c r="AE44" s="324"/>
      <c r="AF44" s="324"/>
      <c r="AG44" s="319"/>
      <c r="AH44" s="319"/>
      <c r="AI44" s="324"/>
      <c r="AJ44" s="324"/>
      <c r="AK44" s="324"/>
      <c r="AL44" s="324"/>
      <c r="AM44" s="324"/>
      <c r="AN44" s="324"/>
      <c r="AO44" s="324"/>
      <c r="AP44" s="319"/>
      <c r="AQ44" s="319"/>
      <c r="AR44" s="324"/>
      <c r="AS44" s="324"/>
      <c r="AT44" s="324"/>
      <c r="AU44" s="324"/>
      <c r="AV44" s="324"/>
      <c r="AW44" s="324"/>
      <c r="AX44" s="324"/>
      <c r="AY44" s="319"/>
      <c r="AZ44" s="319"/>
      <c r="BA44" s="324"/>
      <c r="BB44" s="324"/>
      <c r="BC44" s="324"/>
      <c r="BD44" s="324"/>
      <c r="BE44" s="324"/>
      <c r="BF44" s="324"/>
      <c r="BG44" s="324"/>
      <c r="BH44" s="319"/>
      <c r="BI44" s="319"/>
      <c r="BJ44" s="324"/>
      <c r="BK44" s="324"/>
      <c r="BL44" s="324"/>
      <c r="BM44" s="324"/>
      <c r="BN44" s="324"/>
      <c r="BO44" s="324"/>
      <c r="BP44" s="324"/>
      <c r="BQ44" s="319"/>
      <c r="BR44" s="319"/>
      <c r="BS44" s="235"/>
    </row>
    <row r="45" spans="1:71" ht="24" x14ac:dyDescent="0.25">
      <c r="A45" s="432"/>
      <c r="B45" s="384"/>
      <c r="C45" s="241"/>
      <c r="D45" s="384"/>
      <c r="E45" s="384"/>
      <c r="F45" s="235"/>
      <c r="G45" s="235"/>
      <c r="H45" s="235"/>
      <c r="I45" s="235"/>
      <c r="J45" s="235"/>
      <c r="K45" s="235"/>
      <c r="L45" s="235"/>
      <c r="M45" s="145">
        <v>400</v>
      </c>
      <c r="N45" s="86" t="s">
        <v>375</v>
      </c>
      <c r="O45" s="149" t="s">
        <v>305</v>
      </c>
      <c r="P45" s="187" t="s">
        <v>1755</v>
      </c>
      <c r="Q45" s="157" t="s">
        <v>456</v>
      </c>
      <c r="R45" s="157" t="s">
        <v>1550</v>
      </c>
      <c r="S45" s="223">
        <v>0.05</v>
      </c>
      <c r="T45" s="157" t="s">
        <v>108</v>
      </c>
      <c r="U45" s="157">
        <v>100</v>
      </c>
      <c r="V45" s="157">
        <v>100</v>
      </c>
      <c r="W45" s="157">
        <v>100</v>
      </c>
      <c r="X45" s="157">
        <v>100</v>
      </c>
      <c r="Y45" s="157">
        <v>100</v>
      </c>
      <c r="Z45" s="324"/>
      <c r="AA45" s="324"/>
      <c r="AB45" s="324"/>
      <c r="AC45" s="324"/>
      <c r="AD45" s="324"/>
      <c r="AE45" s="324"/>
      <c r="AF45" s="324"/>
      <c r="AG45" s="319"/>
      <c r="AH45" s="319"/>
      <c r="AI45" s="324"/>
      <c r="AJ45" s="324"/>
      <c r="AK45" s="324"/>
      <c r="AL45" s="324"/>
      <c r="AM45" s="324"/>
      <c r="AN45" s="324"/>
      <c r="AO45" s="324"/>
      <c r="AP45" s="319"/>
      <c r="AQ45" s="319"/>
      <c r="AR45" s="324"/>
      <c r="AS45" s="324"/>
      <c r="AT45" s="324"/>
      <c r="AU45" s="324"/>
      <c r="AV45" s="324"/>
      <c r="AW45" s="324"/>
      <c r="AX45" s="324"/>
      <c r="AY45" s="319"/>
      <c r="AZ45" s="319"/>
      <c r="BA45" s="324"/>
      <c r="BB45" s="324"/>
      <c r="BC45" s="324"/>
      <c r="BD45" s="324"/>
      <c r="BE45" s="324"/>
      <c r="BF45" s="324"/>
      <c r="BG45" s="324"/>
      <c r="BH45" s="319"/>
      <c r="BI45" s="319"/>
      <c r="BJ45" s="324"/>
      <c r="BK45" s="324"/>
      <c r="BL45" s="324"/>
      <c r="BM45" s="324"/>
      <c r="BN45" s="324"/>
      <c r="BO45" s="324"/>
      <c r="BP45" s="324"/>
      <c r="BQ45" s="319"/>
      <c r="BR45" s="319"/>
      <c r="BS45" s="235"/>
    </row>
    <row r="46" spans="1:71" ht="36" x14ac:dyDescent="0.25">
      <c r="A46" s="432"/>
      <c r="B46" s="384"/>
      <c r="C46" s="241"/>
      <c r="D46" s="384"/>
      <c r="E46" s="384"/>
      <c r="F46" s="235"/>
      <c r="G46" s="235"/>
      <c r="H46" s="236"/>
      <c r="I46" s="236"/>
      <c r="J46" s="236"/>
      <c r="K46" s="236"/>
      <c r="L46" s="236"/>
      <c r="M46" s="145">
        <v>401</v>
      </c>
      <c r="N46" s="86" t="s">
        <v>1217</v>
      </c>
      <c r="O46" s="149" t="s">
        <v>265</v>
      </c>
      <c r="P46" s="187" t="s">
        <v>1755</v>
      </c>
      <c r="Q46" s="157" t="s">
        <v>456</v>
      </c>
      <c r="R46" s="157" t="s">
        <v>500</v>
      </c>
      <c r="S46" s="223">
        <v>0.05</v>
      </c>
      <c r="T46" s="157">
        <v>0</v>
      </c>
      <c r="U46" s="157">
        <v>1</v>
      </c>
      <c r="V46" s="157">
        <v>1</v>
      </c>
      <c r="W46" s="157">
        <v>1</v>
      </c>
      <c r="X46" s="157">
        <v>1</v>
      </c>
      <c r="Y46" s="157">
        <v>1</v>
      </c>
      <c r="Z46" s="325"/>
      <c r="AA46" s="325"/>
      <c r="AB46" s="325"/>
      <c r="AC46" s="325"/>
      <c r="AD46" s="325"/>
      <c r="AE46" s="325"/>
      <c r="AF46" s="325"/>
      <c r="AG46" s="366"/>
      <c r="AH46" s="366"/>
      <c r="AI46" s="325"/>
      <c r="AJ46" s="325"/>
      <c r="AK46" s="325"/>
      <c r="AL46" s="325"/>
      <c r="AM46" s="325"/>
      <c r="AN46" s="325"/>
      <c r="AO46" s="325"/>
      <c r="AP46" s="366"/>
      <c r="AQ46" s="366"/>
      <c r="AR46" s="325"/>
      <c r="AS46" s="325"/>
      <c r="AT46" s="325"/>
      <c r="AU46" s="325"/>
      <c r="AV46" s="325"/>
      <c r="AW46" s="325"/>
      <c r="AX46" s="325"/>
      <c r="AY46" s="366"/>
      <c r="AZ46" s="366"/>
      <c r="BA46" s="325"/>
      <c r="BB46" s="325"/>
      <c r="BC46" s="325"/>
      <c r="BD46" s="325"/>
      <c r="BE46" s="325"/>
      <c r="BF46" s="325"/>
      <c r="BG46" s="325"/>
      <c r="BH46" s="366"/>
      <c r="BI46" s="366"/>
      <c r="BJ46" s="325"/>
      <c r="BK46" s="325"/>
      <c r="BL46" s="325"/>
      <c r="BM46" s="325"/>
      <c r="BN46" s="325"/>
      <c r="BO46" s="325"/>
      <c r="BP46" s="325"/>
      <c r="BQ46" s="366"/>
      <c r="BR46" s="366"/>
      <c r="BS46" s="236"/>
    </row>
    <row r="47" spans="1:71" ht="36" x14ac:dyDescent="0.25">
      <c r="A47" s="428" t="s">
        <v>1448</v>
      </c>
      <c r="B47" s="380" t="s">
        <v>444</v>
      </c>
      <c r="C47" s="241">
        <v>126</v>
      </c>
      <c r="D47" s="383" t="s">
        <v>445</v>
      </c>
      <c r="E47" s="383" t="s">
        <v>252</v>
      </c>
      <c r="F47" s="234">
        <v>6</v>
      </c>
      <c r="G47" s="234">
        <v>40</v>
      </c>
      <c r="H47" s="234" t="s">
        <v>455</v>
      </c>
      <c r="I47" s="234">
        <v>10</v>
      </c>
      <c r="J47" s="234">
        <v>20</v>
      </c>
      <c r="K47" s="234">
        <v>30</v>
      </c>
      <c r="L47" s="234">
        <v>40</v>
      </c>
      <c r="M47" s="145">
        <v>402</v>
      </c>
      <c r="N47" s="87" t="s">
        <v>446</v>
      </c>
      <c r="O47" s="149" t="s">
        <v>279</v>
      </c>
      <c r="P47" s="187" t="s">
        <v>1755</v>
      </c>
      <c r="Q47" s="157" t="s">
        <v>455</v>
      </c>
      <c r="R47" s="157" t="s">
        <v>1549</v>
      </c>
      <c r="S47" s="223">
        <v>0.15</v>
      </c>
      <c r="T47" s="157">
        <v>0</v>
      </c>
      <c r="U47" s="157">
        <v>200</v>
      </c>
      <c r="V47" s="157">
        <v>50</v>
      </c>
      <c r="W47" s="157" t="s">
        <v>1471</v>
      </c>
      <c r="X47" s="157" t="s">
        <v>1472</v>
      </c>
      <c r="Y47" s="157" t="s">
        <v>1473</v>
      </c>
      <c r="Z47" s="323">
        <v>1116740</v>
      </c>
      <c r="AA47" s="323">
        <v>418363</v>
      </c>
      <c r="AB47" s="323"/>
      <c r="AC47" s="323">
        <v>1198377</v>
      </c>
      <c r="AD47" s="323"/>
      <c r="AE47" s="323"/>
      <c r="AF47" s="323"/>
      <c r="AG47" s="318"/>
      <c r="AH47" s="318"/>
      <c r="AI47" s="323">
        <v>397992</v>
      </c>
      <c r="AJ47" s="323">
        <v>100000</v>
      </c>
      <c r="AK47" s="323"/>
      <c r="AL47" s="323">
        <v>297992</v>
      </c>
      <c r="AM47" s="323"/>
      <c r="AN47" s="323"/>
      <c r="AO47" s="323"/>
      <c r="AP47" s="318"/>
      <c r="AQ47" s="318"/>
      <c r="AR47" s="323">
        <v>391496</v>
      </c>
      <c r="AS47" s="323">
        <v>103000</v>
      </c>
      <c r="AT47" s="323"/>
      <c r="AU47" s="323">
        <v>288496</v>
      </c>
      <c r="AV47" s="323"/>
      <c r="AW47" s="323"/>
      <c r="AX47" s="323"/>
      <c r="AY47" s="318"/>
      <c r="AZ47" s="318"/>
      <c r="BA47" s="323">
        <v>407589</v>
      </c>
      <c r="BB47" s="323">
        <v>106090</v>
      </c>
      <c r="BC47" s="323"/>
      <c r="BD47" s="323">
        <v>301499</v>
      </c>
      <c r="BE47" s="323"/>
      <c r="BF47" s="323"/>
      <c r="BG47" s="323"/>
      <c r="BH47" s="318"/>
      <c r="BI47" s="318"/>
      <c r="BJ47" s="323">
        <v>419663</v>
      </c>
      <c r="BK47" s="323">
        <v>109273</v>
      </c>
      <c r="BL47" s="323"/>
      <c r="BM47" s="323">
        <v>310390</v>
      </c>
      <c r="BN47" s="323"/>
      <c r="BO47" s="323"/>
      <c r="BP47" s="323"/>
      <c r="BQ47" s="318"/>
      <c r="BR47" s="318"/>
      <c r="BS47" s="234" t="s">
        <v>987</v>
      </c>
    </row>
    <row r="48" spans="1:71" ht="36" x14ac:dyDescent="0.25">
      <c r="A48" s="428"/>
      <c r="B48" s="380"/>
      <c r="C48" s="241"/>
      <c r="D48" s="384"/>
      <c r="E48" s="384"/>
      <c r="F48" s="235"/>
      <c r="G48" s="235"/>
      <c r="H48" s="235"/>
      <c r="I48" s="235"/>
      <c r="J48" s="235"/>
      <c r="K48" s="235"/>
      <c r="L48" s="235"/>
      <c r="M48" s="145">
        <v>403</v>
      </c>
      <c r="N48" s="88" t="s">
        <v>1363</v>
      </c>
      <c r="O48" s="149" t="s">
        <v>382</v>
      </c>
      <c r="P48" s="187" t="s">
        <v>1755</v>
      </c>
      <c r="Q48" s="157" t="s">
        <v>455</v>
      </c>
      <c r="R48" s="157" t="s">
        <v>502</v>
      </c>
      <c r="S48" s="223">
        <v>0.35</v>
      </c>
      <c r="T48" s="47">
        <v>0</v>
      </c>
      <c r="U48" s="47">
        <v>20</v>
      </c>
      <c r="V48" s="47">
        <v>3</v>
      </c>
      <c r="W48" s="47" t="s">
        <v>1364</v>
      </c>
      <c r="X48" s="47" t="s">
        <v>547</v>
      </c>
      <c r="Y48" s="47" t="s">
        <v>548</v>
      </c>
      <c r="Z48" s="324"/>
      <c r="AA48" s="324"/>
      <c r="AB48" s="324"/>
      <c r="AC48" s="324"/>
      <c r="AD48" s="324"/>
      <c r="AE48" s="324"/>
      <c r="AF48" s="324"/>
      <c r="AG48" s="319"/>
      <c r="AH48" s="319"/>
      <c r="AI48" s="324"/>
      <c r="AJ48" s="324"/>
      <c r="AK48" s="324"/>
      <c r="AL48" s="324"/>
      <c r="AM48" s="324"/>
      <c r="AN48" s="324"/>
      <c r="AO48" s="324"/>
      <c r="AP48" s="319"/>
      <c r="AQ48" s="319"/>
      <c r="AR48" s="324"/>
      <c r="AS48" s="324"/>
      <c r="AT48" s="324"/>
      <c r="AU48" s="324"/>
      <c r="AV48" s="324"/>
      <c r="AW48" s="324"/>
      <c r="AX48" s="324"/>
      <c r="AY48" s="319"/>
      <c r="AZ48" s="319"/>
      <c r="BA48" s="324"/>
      <c r="BB48" s="324"/>
      <c r="BC48" s="324"/>
      <c r="BD48" s="324"/>
      <c r="BE48" s="324"/>
      <c r="BF48" s="324"/>
      <c r="BG48" s="324"/>
      <c r="BH48" s="319"/>
      <c r="BI48" s="319"/>
      <c r="BJ48" s="324"/>
      <c r="BK48" s="324"/>
      <c r="BL48" s="324"/>
      <c r="BM48" s="324"/>
      <c r="BN48" s="324"/>
      <c r="BO48" s="324"/>
      <c r="BP48" s="324"/>
      <c r="BQ48" s="319"/>
      <c r="BR48" s="319"/>
      <c r="BS48" s="235"/>
    </row>
    <row r="49" spans="1:71" ht="36" x14ac:dyDescent="0.25">
      <c r="A49" s="428"/>
      <c r="B49" s="380"/>
      <c r="C49" s="241"/>
      <c r="D49" s="384"/>
      <c r="E49" s="384"/>
      <c r="F49" s="235"/>
      <c r="G49" s="235"/>
      <c r="H49" s="235"/>
      <c r="I49" s="235"/>
      <c r="J49" s="235"/>
      <c r="K49" s="235"/>
      <c r="L49" s="235"/>
      <c r="M49" s="145">
        <v>404</v>
      </c>
      <c r="N49" s="88" t="s">
        <v>1365</v>
      </c>
      <c r="O49" s="149" t="s">
        <v>253</v>
      </c>
      <c r="P49" s="187" t="s">
        <v>1755</v>
      </c>
      <c r="Q49" s="157" t="s">
        <v>456</v>
      </c>
      <c r="R49" s="157" t="s">
        <v>1549</v>
      </c>
      <c r="S49" s="223">
        <v>0.15</v>
      </c>
      <c r="T49" s="157">
        <v>0</v>
      </c>
      <c r="U49" s="157">
        <v>1</v>
      </c>
      <c r="V49" s="157">
        <v>1</v>
      </c>
      <c r="W49" s="157">
        <v>1</v>
      </c>
      <c r="X49" s="157">
        <v>1</v>
      </c>
      <c r="Y49" s="157">
        <v>1</v>
      </c>
      <c r="Z49" s="324"/>
      <c r="AA49" s="324"/>
      <c r="AB49" s="324"/>
      <c r="AC49" s="324"/>
      <c r="AD49" s="324"/>
      <c r="AE49" s="324"/>
      <c r="AF49" s="324"/>
      <c r="AG49" s="319"/>
      <c r="AH49" s="319"/>
      <c r="AI49" s="324"/>
      <c r="AJ49" s="324"/>
      <c r="AK49" s="324"/>
      <c r="AL49" s="324"/>
      <c r="AM49" s="324"/>
      <c r="AN49" s="324"/>
      <c r="AO49" s="324"/>
      <c r="AP49" s="319"/>
      <c r="AQ49" s="319"/>
      <c r="AR49" s="324"/>
      <c r="AS49" s="324"/>
      <c r="AT49" s="324"/>
      <c r="AU49" s="324"/>
      <c r="AV49" s="324"/>
      <c r="AW49" s="324"/>
      <c r="AX49" s="324"/>
      <c r="AY49" s="319"/>
      <c r="AZ49" s="319"/>
      <c r="BA49" s="324"/>
      <c r="BB49" s="324"/>
      <c r="BC49" s="324"/>
      <c r="BD49" s="324"/>
      <c r="BE49" s="324"/>
      <c r="BF49" s="324"/>
      <c r="BG49" s="324"/>
      <c r="BH49" s="319"/>
      <c r="BI49" s="319"/>
      <c r="BJ49" s="324"/>
      <c r="BK49" s="324"/>
      <c r="BL49" s="324"/>
      <c r="BM49" s="324"/>
      <c r="BN49" s="324"/>
      <c r="BO49" s="324"/>
      <c r="BP49" s="324"/>
      <c r="BQ49" s="319"/>
      <c r="BR49" s="319"/>
      <c r="BS49" s="235"/>
    </row>
    <row r="50" spans="1:71" ht="36" x14ac:dyDescent="0.25">
      <c r="A50" s="428"/>
      <c r="B50" s="380"/>
      <c r="C50" s="241"/>
      <c r="D50" s="384"/>
      <c r="E50" s="384"/>
      <c r="F50" s="235"/>
      <c r="G50" s="235"/>
      <c r="H50" s="235"/>
      <c r="I50" s="235"/>
      <c r="J50" s="235"/>
      <c r="K50" s="235"/>
      <c r="L50" s="235"/>
      <c r="M50" s="145">
        <v>405</v>
      </c>
      <c r="N50" s="88" t="s">
        <v>1366</v>
      </c>
      <c r="O50" s="149" t="s">
        <v>266</v>
      </c>
      <c r="P50" s="187" t="s">
        <v>1755</v>
      </c>
      <c r="Q50" s="157" t="s">
        <v>456</v>
      </c>
      <c r="R50" s="157" t="s">
        <v>1549</v>
      </c>
      <c r="S50" s="223">
        <v>0.05</v>
      </c>
      <c r="T50" s="157">
        <v>0</v>
      </c>
      <c r="U50" s="157">
        <v>1</v>
      </c>
      <c r="V50" s="157">
        <v>1</v>
      </c>
      <c r="W50" s="157">
        <v>1</v>
      </c>
      <c r="X50" s="157">
        <v>1</v>
      </c>
      <c r="Y50" s="157">
        <v>1</v>
      </c>
      <c r="Z50" s="324"/>
      <c r="AA50" s="324"/>
      <c r="AB50" s="324"/>
      <c r="AC50" s="324"/>
      <c r="AD50" s="324"/>
      <c r="AE50" s="324"/>
      <c r="AF50" s="324"/>
      <c r="AG50" s="319"/>
      <c r="AH50" s="319"/>
      <c r="AI50" s="324"/>
      <c r="AJ50" s="324"/>
      <c r="AK50" s="324"/>
      <c r="AL50" s="324"/>
      <c r="AM50" s="324"/>
      <c r="AN50" s="324"/>
      <c r="AO50" s="324"/>
      <c r="AP50" s="319"/>
      <c r="AQ50" s="319"/>
      <c r="AR50" s="324"/>
      <c r="AS50" s="324"/>
      <c r="AT50" s="324"/>
      <c r="AU50" s="324"/>
      <c r="AV50" s="324"/>
      <c r="AW50" s="324"/>
      <c r="AX50" s="324"/>
      <c r="AY50" s="319"/>
      <c r="AZ50" s="319"/>
      <c r="BA50" s="324"/>
      <c r="BB50" s="324"/>
      <c r="BC50" s="324"/>
      <c r="BD50" s="324"/>
      <c r="BE50" s="324"/>
      <c r="BF50" s="324"/>
      <c r="BG50" s="324"/>
      <c r="BH50" s="319"/>
      <c r="BI50" s="319"/>
      <c r="BJ50" s="324"/>
      <c r="BK50" s="324"/>
      <c r="BL50" s="324"/>
      <c r="BM50" s="324"/>
      <c r="BN50" s="324"/>
      <c r="BO50" s="324"/>
      <c r="BP50" s="324"/>
      <c r="BQ50" s="319"/>
      <c r="BR50" s="319"/>
      <c r="BS50" s="235"/>
    </row>
    <row r="51" spans="1:71" ht="36" x14ac:dyDescent="0.25">
      <c r="A51" s="428"/>
      <c r="B51" s="380"/>
      <c r="C51" s="241"/>
      <c r="D51" s="384"/>
      <c r="E51" s="384"/>
      <c r="F51" s="235"/>
      <c r="G51" s="235"/>
      <c r="H51" s="235"/>
      <c r="I51" s="235"/>
      <c r="J51" s="235"/>
      <c r="K51" s="235"/>
      <c r="L51" s="235"/>
      <c r="M51" s="145">
        <v>406</v>
      </c>
      <c r="N51" s="88" t="s">
        <v>1367</v>
      </c>
      <c r="O51" s="149" t="s">
        <v>306</v>
      </c>
      <c r="P51" s="187" t="s">
        <v>1755</v>
      </c>
      <c r="Q51" s="157" t="s">
        <v>455</v>
      </c>
      <c r="R51" s="157" t="s">
        <v>1549</v>
      </c>
      <c r="S51" s="223">
        <v>0.15</v>
      </c>
      <c r="T51" s="157">
        <v>0</v>
      </c>
      <c r="U51" s="157">
        <v>64</v>
      </c>
      <c r="V51" s="157">
        <v>10</v>
      </c>
      <c r="W51" s="157" t="s">
        <v>1218</v>
      </c>
      <c r="X51" s="157" t="s">
        <v>1219</v>
      </c>
      <c r="Y51" s="157" t="s">
        <v>1220</v>
      </c>
      <c r="Z51" s="324"/>
      <c r="AA51" s="324"/>
      <c r="AB51" s="324"/>
      <c r="AC51" s="324"/>
      <c r="AD51" s="324"/>
      <c r="AE51" s="324"/>
      <c r="AF51" s="324"/>
      <c r="AG51" s="319"/>
      <c r="AH51" s="319"/>
      <c r="AI51" s="324"/>
      <c r="AJ51" s="324"/>
      <c r="AK51" s="324"/>
      <c r="AL51" s="324"/>
      <c r="AM51" s="324"/>
      <c r="AN51" s="324"/>
      <c r="AO51" s="324"/>
      <c r="AP51" s="319"/>
      <c r="AQ51" s="319"/>
      <c r="AR51" s="324"/>
      <c r="AS51" s="324"/>
      <c r="AT51" s="324"/>
      <c r="AU51" s="324"/>
      <c r="AV51" s="324"/>
      <c r="AW51" s="324"/>
      <c r="AX51" s="324"/>
      <c r="AY51" s="319"/>
      <c r="AZ51" s="319"/>
      <c r="BA51" s="324"/>
      <c r="BB51" s="324"/>
      <c r="BC51" s="324"/>
      <c r="BD51" s="324"/>
      <c r="BE51" s="324"/>
      <c r="BF51" s="324"/>
      <c r="BG51" s="324"/>
      <c r="BH51" s="319"/>
      <c r="BI51" s="319"/>
      <c r="BJ51" s="324"/>
      <c r="BK51" s="324"/>
      <c r="BL51" s="324"/>
      <c r="BM51" s="324"/>
      <c r="BN51" s="324"/>
      <c r="BO51" s="324"/>
      <c r="BP51" s="324"/>
      <c r="BQ51" s="319"/>
      <c r="BR51" s="319"/>
      <c r="BS51" s="235"/>
    </row>
    <row r="52" spans="1:71" ht="48" x14ac:dyDescent="0.25">
      <c r="A52" s="428"/>
      <c r="B52" s="380"/>
      <c r="C52" s="241"/>
      <c r="D52" s="384"/>
      <c r="E52" s="384"/>
      <c r="F52" s="235"/>
      <c r="G52" s="235"/>
      <c r="H52" s="235"/>
      <c r="I52" s="235"/>
      <c r="J52" s="235"/>
      <c r="K52" s="235"/>
      <c r="L52" s="235"/>
      <c r="M52" s="145">
        <v>407</v>
      </c>
      <c r="N52" s="88" t="s">
        <v>1502</v>
      </c>
      <c r="O52" s="149" t="s">
        <v>1221</v>
      </c>
      <c r="P52" s="187" t="s">
        <v>1755</v>
      </c>
      <c r="Q52" s="157" t="s">
        <v>455</v>
      </c>
      <c r="R52" s="157" t="s">
        <v>1549</v>
      </c>
      <c r="S52" s="223">
        <v>0.05</v>
      </c>
      <c r="T52" s="47">
        <v>0</v>
      </c>
      <c r="U52" s="47">
        <v>12</v>
      </c>
      <c r="V52" s="47">
        <v>2</v>
      </c>
      <c r="W52" s="47" t="s">
        <v>687</v>
      </c>
      <c r="X52" s="47" t="s">
        <v>1474</v>
      </c>
      <c r="Y52" s="47" t="s">
        <v>759</v>
      </c>
      <c r="Z52" s="324"/>
      <c r="AA52" s="324"/>
      <c r="AB52" s="324"/>
      <c r="AC52" s="324"/>
      <c r="AD52" s="324"/>
      <c r="AE52" s="324"/>
      <c r="AF52" s="324"/>
      <c r="AG52" s="319"/>
      <c r="AH52" s="319"/>
      <c r="AI52" s="324"/>
      <c r="AJ52" s="324"/>
      <c r="AK52" s="324"/>
      <c r="AL52" s="324"/>
      <c r="AM52" s="324"/>
      <c r="AN52" s="324"/>
      <c r="AO52" s="324"/>
      <c r="AP52" s="319"/>
      <c r="AQ52" s="319"/>
      <c r="AR52" s="324"/>
      <c r="AS52" s="324"/>
      <c r="AT52" s="324"/>
      <c r="AU52" s="324"/>
      <c r="AV52" s="324"/>
      <c r="AW52" s="324"/>
      <c r="AX52" s="324"/>
      <c r="AY52" s="319"/>
      <c r="AZ52" s="319"/>
      <c r="BA52" s="324"/>
      <c r="BB52" s="324"/>
      <c r="BC52" s="324"/>
      <c r="BD52" s="324"/>
      <c r="BE52" s="324"/>
      <c r="BF52" s="324"/>
      <c r="BG52" s="324"/>
      <c r="BH52" s="319"/>
      <c r="BI52" s="319"/>
      <c r="BJ52" s="324"/>
      <c r="BK52" s="324"/>
      <c r="BL52" s="324"/>
      <c r="BM52" s="324"/>
      <c r="BN52" s="324"/>
      <c r="BO52" s="324"/>
      <c r="BP52" s="324"/>
      <c r="BQ52" s="319"/>
      <c r="BR52" s="319"/>
      <c r="BS52" s="235"/>
    </row>
    <row r="53" spans="1:71" ht="48" x14ac:dyDescent="0.25">
      <c r="A53" s="428"/>
      <c r="B53" s="380"/>
      <c r="C53" s="241"/>
      <c r="D53" s="385"/>
      <c r="E53" s="385"/>
      <c r="F53" s="236"/>
      <c r="G53" s="236"/>
      <c r="H53" s="236"/>
      <c r="I53" s="236"/>
      <c r="J53" s="236"/>
      <c r="K53" s="236"/>
      <c r="L53" s="236"/>
      <c r="M53" s="145">
        <v>408</v>
      </c>
      <c r="N53" s="88" t="s">
        <v>1368</v>
      </c>
      <c r="O53" s="149" t="s">
        <v>639</v>
      </c>
      <c r="P53" s="187" t="s">
        <v>1755</v>
      </c>
      <c r="Q53" s="157" t="s">
        <v>455</v>
      </c>
      <c r="R53" s="157" t="s">
        <v>1549</v>
      </c>
      <c r="S53" s="223">
        <v>0.05</v>
      </c>
      <c r="T53" s="157">
        <v>0</v>
      </c>
      <c r="U53" s="157">
        <v>100</v>
      </c>
      <c r="V53" s="157">
        <v>25</v>
      </c>
      <c r="W53" s="157">
        <v>50</v>
      </c>
      <c r="X53" s="157">
        <v>75</v>
      </c>
      <c r="Y53" s="157">
        <v>100</v>
      </c>
      <c r="Z53" s="325"/>
      <c r="AA53" s="325"/>
      <c r="AB53" s="325"/>
      <c r="AC53" s="325"/>
      <c r="AD53" s="325"/>
      <c r="AE53" s="325"/>
      <c r="AF53" s="325"/>
      <c r="AG53" s="366"/>
      <c r="AH53" s="366"/>
      <c r="AI53" s="325"/>
      <c r="AJ53" s="325"/>
      <c r="AK53" s="325"/>
      <c r="AL53" s="325"/>
      <c r="AM53" s="325"/>
      <c r="AN53" s="325"/>
      <c r="AO53" s="325"/>
      <c r="AP53" s="366"/>
      <c r="AQ53" s="366"/>
      <c r="AR53" s="325"/>
      <c r="AS53" s="325"/>
      <c r="AT53" s="325"/>
      <c r="AU53" s="325"/>
      <c r="AV53" s="325"/>
      <c r="AW53" s="325"/>
      <c r="AX53" s="325"/>
      <c r="AY53" s="366"/>
      <c r="AZ53" s="366"/>
      <c r="BA53" s="325"/>
      <c r="BB53" s="325"/>
      <c r="BC53" s="325"/>
      <c r="BD53" s="325"/>
      <c r="BE53" s="325"/>
      <c r="BF53" s="325"/>
      <c r="BG53" s="325"/>
      <c r="BH53" s="366"/>
      <c r="BI53" s="366"/>
      <c r="BJ53" s="325"/>
      <c r="BK53" s="325"/>
      <c r="BL53" s="325"/>
      <c r="BM53" s="325"/>
      <c r="BN53" s="325"/>
      <c r="BO53" s="325"/>
      <c r="BP53" s="325"/>
      <c r="BQ53" s="366"/>
      <c r="BR53" s="366"/>
      <c r="BS53" s="236"/>
    </row>
    <row r="54" spans="1:71" ht="36" x14ac:dyDescent="0.25">
      <c r="A54" s="428" t="s">
        <v>376</v>
      </c>
      <c r="B54" s="383" t="s">
        <v>447</v>
      </c>
      <c r="C54" s="241">
        <v>127</v>
      </c>
      <c r="D54" s="383" t="s">
        <v>448</v>
      </c>
      <c r="E54" s="383" t="s">
        <v>287</v>
      </c>
      <c r="F54" s="242">
        <v>0.4</v>
      </c>
      <c r="G54" s="242">
        <v>0.8</v>
      </c>
      <c r="H54" s="234" t="s">
        <v>455</v>
      </c>
      <c r="I54" s="234">
        <v>50</v>
      </c>
      <c r="J54" s="234">
        <v>60</v>
      </c>
      <c r="K54" s="234">
        <v>70</v>
      </c>
      <c r="L54" s="234">
        <v>80</v>
      </c>
      <c r="M54" s="145">
        <v>409</v>
      </c>
      <c r="N54" s="159" t="s">
        <v>288</v>
      </c>
      <c r="O54" s="147" t="s">
        <v>274</v>
      </c>
      <c r="P54" s="187" t="s">
        <v>1755</v>
      </c>
      <c r="Q54" s="157" t="s">
        <v>455</v>
      </c>
      <c r="R54" s="157">
        <v>10</v>
      </c>
      <c r="S54" s="223">
        <v>0.15</v>
      </c>
      <c r="T54" s="143">
        <v>34</v>
      </c>
      <c r="U54" s="143" t="s">
        <v>1222</v>
      </c>
      <c r="V54" s="157" t="s">
        <v>1223</v>
      </c>
      <c r="W54" s="157" t="s">
        <v>638</v>
      </c>
      <c r="X54" s="157" t="s">
        <v>1224</v>
      </c>
      <c r="Y54" s="157" t="s">
        <v>1225</v>
      </c>
      <c r="Z54" s="323">
        <v>4870390</v>
      </c>
      <c r="AA54" s="323">
        <v>2775260</v>
      </c>
      <c r="AB54" s="323"/>
      <c r="AC54" s="323">
        <v>2095130</v>
      </c>
      <c r="AD54" s="323"/>
      <c r="AE54" s="323"/>
      <c r="AF54" s="323"/>
      <c r="AG54" s="318"/>
      <c r="AH54" s="318"/>
      <c r="AI54" s="323">
        <v>1120981</v>
      </c>
      <c r="AJ54" s="323">
        <v>600000</v>
      </c>
      <c r="AK54" s="323"/>
      <c r="AL54" s="323">
        <v>520981</v>
      </c>
      <c r="AM54" s="323"/>
      <c r="AN54" s="323"/>
      <c r="AO54" s="323"/>
      <c r="AP54" s="318"/>
      <c r="AQ54" s="318"/>
      <c r="AR54" s="323">
        <v>1185361</v>
      </c>
      <c r="AS54" s="323">
        <v>680982</v>
      </c>
      <c r="AT54" s="323"/>
      <c r="AU54" s="323">
        <v>504379</v>
      </c>
      <c r="AV54" s="323"/>
      <c r="AW54" s="323"/>
      <c r="AX54" s="323"/>
      <c r="AY54" s="318"/>
      <c r="AZ54" s="318"/>
      <c r="BA54" s="323">
        <v>1242653</v>
      </c>
      <c r="BB54" s="323">
        <v>715540</v>
      </c>
      <c r="BC54" s="323"/>
      <c r="BD54" s="323">
        <v>527113</v>
      </c>
      <c r="BE54" s="323"/>
      <c r="BF54" s="323"/>
      <c r="BG54" s="323"/>
      <c r="BH54" s="318"/>
      <c r="BI54" s="318"/>
      <c r="BJ54" s="323">
        <v>1321395</v>
      </c>
      <c r="BK54" s="323">
        <v>778738</v>
      </c>
      <c r="BL54" s="323"/>
      <c r="BM54" s="323">
        <v>542657</v>
      </c>
      <c r="BN54" s="323"/>
      <c r="BO54" s="323"/>
      <c r="BP54" s="323"/>
      <c r="BQ54" s="318"/>
      <c r="BR54" s="318"/>
      <c r="BS54" s="234" t="s">
        <v>987</v>
      </c>
    </row>
    <row r="55" spans="1:71" ht="24" x14ac:dyDescent="0.25">
      <c r="A55" s="428"/>
      <c r="B55" s="384"/>
      <c r="C55" s="241"/>
      <c r="D55" s="384"/>
      <c r="E55" s="384"/>
      <c r="F55" s="436"/>
      <c r="G55" s="436"/>
      <c r="H55" s="235"/>
      <c r="I55" s="235"/>
      <c r="J55" s="235"/>
      <c r="K55" s="235"/>
      <c r="L55" s="235"/>
      <c r="M55" s="145">
        <v>410</v>
      </c>
      <c r="N55" s="159" t="s">
        <v>449</v>
      </c>
      <c r="O55" s="147" t="s">
        <v>450</v>
      </c>
      <c r="P55" s="187" t="s">
        <v>1755</v>
      </c>
      <c r="Q55" s="157" t="s">
        <v>456</v>
      </c>
      <c r="R55" s="157">
        <v>10</v>
      </c>
      <c r="S55" s="223">
        <v>0.05</v>
      </c>
      <c r="T55" s="143">
        <v>1</v>
      </c>
      <c r="U55" s="143">
        <v>1</v>
      </c>
      <c r="V55" s="157">
        <v>1</v>
      </c>
      <c r="W55" s="157">
        <v>1</v>
      </c>
      <c r="X55" s="157">
        <v>1</v>
      </c>
      <c r="Y55" s="157">
        <v>1</v>
      </c>
      <c r="Z55" s="324"/>
      <c r="AA55" s="324"/>
      <c r="AB55" s="324"/>
      <c r="AC55" s="324"/>
      <c r="AD55" s="324"/>
      <c r="AE55" s="324"/>
      <c r="AF55" s="324"/>
      <c r="AG55" s="319"/>
      <c r="AH55" s="319"/>
      <c r="AI55" s="324"/>
      <c r="AJ55" s="324"/>
      <c r="AK55" s="324"/>
      <c r="AL55" s="324"/>
      <c r="AM55" s="324"/>
      <c r="AN55" s="324"/>
      <c r="AO55" s="324"/>
      <c r="AP55" s="319"/>
      <c r="AQ55" s="319"/>
      <c r="AR55" s="324"/>
      <c r="AS55" s="324"/>
      <c r="AT55" s="324"/>
      <c r="AU55" s="324"/>
      <c r="AV55" s="324"/>
      <c r="AW55" s="324"/>
      <c r="AX55" s="324"/>
      <c r="AY55" s="319"/>
      <c r="AZ55" s="319"/>
      <c r="BA55" s="324"/>
      <c r="BB55" s="324"/>
      <c r="BC55" s="324"/>
      <c r="BD55" s="324"/>
      <c r="BE55" s="324"/>
      <c r="BF55" s="324"/>
      <c r="BG55" s="324"/>
      <c r="BH55" s="319"/>
      <c r="BI55" s="319"/>
      <c r="BJ55" s="324"/>
      <c r="BK55" s="324"/>
      <c r="BL55" s="324"/>
      <c r="BM55" s="324"/>
      <c r="BN55" s="324"/>
      <c r="BO55" s="324"/>
      <c r="BP55" s="324"/>
      <c r="BQ55" s="319"/>
      <c r="BR55" s="319"/>
      <c r="BS55" s="235"/>
    </row>
    <row r="56" spans="1:71" ht="36" x14ac:dyDescent="0.25">
      <c r="A56" s="428"/>
      <c r="B56" s="384"/>
      <c r="C56" s="241"/>
      <c r="D56" s="384"/>
      <c r="E56" s="384"/>
      <c r="F56" s="436"/>
      <c r="G56" s="436"/>
      <c r="H56" s="235"/>
      <c r="I56" s="235"/>
      <c r="J56" s="235"/>
      <c r="K56" s="235"/>
      <c r="L56" s="235"/>
      <c r="M56" s="145">
        <v>411</v>
      </c>
      <c r="N56" s="159" t="s">
        <v>451</v>
      </c>
      <c r="O56" s="147" t="s">
        <v>275</v>
      </c>
      <c r="P56" s="187" t="s">
        <v>1755</v>
      </c>
      <c r="Q56" s="157" t="s">
        <v>455</v>
      </c>
      <c r="R56" s="157">
        <v>10</v>
      </c>
      <c r="S56" s="223">
        <v>0.05</v>
      </c>
      <c r="T56" s="143">
        <v>20</v>
      </c>
      <c r="U56" s="143" t="s">
        <v>550</v>
      </c>
      <c r="V56" s="157" t="s">
        <v>549</v>
      </c>
      <c r="W56" s="157" t="s">
        <v>551</v>
      </c>
      <c r="X56" s="157" t="s">
        <v>552</v>
      </c>
      <c r="Y56" s="157" t="s">
        <v>553</v>
      </c>
      <c r="Z56" s="324"/>
      <c r="AA56" s="324"/>
      <c r="AB56" s="324"/>
      <c r="AC56" s="324"/>
      <c r="AD56" s="324"/>
      <c r="AE56" s="324"/>
      <c r="AF56" s="324"/>
      <c r="AG56" s="319"/>
      <c r="AH56" s="319"/>
      <c r="AI56" s="324"/>
      <c r="AJ56" s="324"/>
      <c r="AK56" s="324"/>
      <c r="AL56" s="324"/>
      <c r="AM56" s="324"/>
      <c r="AN56" s="324"/>
      <c r="AO56" s="324"/>
      <c r="AP56" s="319"/>
      <c r="AQ56" s="319"/>
      <c r="AR56" s="324"/>
      <c r="AS56" s="324"/>
      <c r="AT56" s="324"/>
      <c r="AU56" s="324"/>
      <c r="AV56" s="324"/>
      <c r="AW56" s="324"/>
      <c r="AX56" s="324"/>
      <c r="AY56" s="319"/>
      <c r="AZ56" s="319"/>
      <c r="BA56" s="324"/>
      <c r="BB56" s="324"/>
      <c r="BC56" s="324"/>
      <c r="BD56" s="324"/>
      <c r="BE56" s="324"/>
      <c r="BF56" s="324"/>
      <c r="BG56" s="324"/>
      <c r="BH56" s="319"/>
      <c r="BI56" s="319"/>
      <c r="BJ56" s="324"/>
      <c r="BK56" s="324"/>
      <c r="BL56" s="324"/>
      <c r="BM56" s="324"/>
      <c r="BN56" s="324"/>
      <c r="BO56" s="324"/>
      <c r="BP56" s="324"/>
      <c r="BQ56" s="319"/>
      <c r="BR56" s="319"/>
      <c r="BS56" s="235"/>
    </row>
    <row r="57" spans="1:71" ht="36" x14ac:dyDescent="0.25">
      <c r="A57" s="428"/>
      <c r="B57" s="384"/>
      <c r="C57" s="241"/>
      <c r="D57" s="384"/>
      <c r="E57" s="384"/>
      <c r="F57" s="436"/>
      <c r="G57" s="436"/>
      <c r="H57" s="235"/>
      <c r="I57" s="235"/>
      <c r="J57" s="235"/>
      <c r="K57" s="235"/>
      <c r="L57" s="235"/>
      <c r="M57" s="145">
        <v>412</v>
      </c>
      <c r="N57" s="88" t="s">
        <v>1369</v>
      </c>
      <c r="O57" s="156" t="s">
        <v>276</v>
      </c>
      <c r="P57" s="187" t="s">
        <v>1755</v>
      </c>
      <c r="Q57" s="157" t="s">
        <v>455</v>
      </c>
      <c r="R57" s="47" t="s">
        <v>502</v>
      </c>
      <c r="S57" s="223">
        <v>0.35</v>
      </c>
      <c r="T57" s="47">
        <v>28</v>
      </c>
      <c r="U57" s="47" t="s">
        <v>1226</v>
      </c>
      <c r="V57" s="157" t="s">
        <v>1227</v>
      </c>
      <c r="W57" s="157" t="s">
        <v>1228</v>
      </c>
      <c r="X57" s="157" t="s">
        <v>1229</v>
      </c>
      <c r="Y57" s="157" t="s">
        <v>1230</v>
      </c>
      <c r="Z57" s="324"/>
      <c r="AA57" s="324"/>
      <c r="AB57" s="324"/>
      <c r="AC57" s="324"/>
      <c r="AD57" s="324"/>
      <c r="AE57" s="324"/>
      <c r="AF57" s="324"/>
      <c r="AG57" s="319"/>
      <c r="AH57" s="319"/>
      <c r="AI57" s="324"/>
      <c r="AJ57" s="324"/>
      <c r="AK57" s="324"/>
      <c r="AL57" s="324"/>
      <c r="AM57" s="324"/>
      <c r="AN57" s="324"/>
      <c r="AO57" s="324"/>
      <c r="AP57" s="319"/>
      <c r="AQ57" s="319"/>
      <c r="AR57" s="324"/>
      <c r="AS57" s="324"/>
      <c r="AT57" s="324"/>
      <c r="AU57" s="324"/>
      <c r="AV57" s="324"/>
      <c r="AW57" s="324"/>
      <c r="AX57" s="324"/>
      <c r="AY57" s="319"/>
      <c r="AZ57" s="319"/>
      <c r="BA57" s="324"/>
      <c r="BB57" s="324"/>
      <c r="BC57" s="324"/>
      <c r="BD57" s="324"/>
      <c r="BE57" s="324"/>
      <c r="BF57" s="324"/>
      <c r="BG57" s="324"/>
      <c r="BH57" s="319"/>
      <c r="BI57" s="319"/>
      <c r="BJ57" s="324"/>
      <c r="BK57" s="324"/>
      <c r="BL57" s="324"/>
      <c r="BM57" s="324"/>
      <c r="BN57" s="324"/>
      <c r="BO57" s="324"/>
      <c r="BP57" s="324"/>
      <c r="BQ57" s="319"/>
      <c r="BR57" s="319"/>
      <c r="BS57" s="235"/>
    </row>
    <row r="58" spans="1:71" ht="36" x14ac:dyDescent="0.25">
      <c r="A58" s="428"/>
      <c r="B58" s="384"/>
      <c r="C58" s="241"/>
      <c r="D58" s="384"/>
      <c r="E58" s="384"/>
      <c r="F58" s="436"/>
      <c r="G58" s="436"/>
      <c r="H58" s="235"/>
      <c r="I58" s="235"/>
      <c r="J58" s="235"/>
      <c r="K58" s="235"/>
      <c r="L58" s="235"/>
      <c r="M58" s="145">
        <v>413</v>
      </c>
      <c r="N58" s="88" t="s">
        <v>1370</v>
      </c>
      <c r="O58" s="142" t="s">
        <v>277</v>
      </c>
      <c r="P58" s="187" t="s">
        <v>1755</v>
      </c>
      <c r="Q58" s="157" t="s">
        <v>455</v>
      </c>
      <c r="R58" s="47" t="s">
        <v>479</v>
      </c>
      <c r="S58" s="223">
        <v>0.25</v>
      </c>
      <c r="T58" s="48">
        <v>1422</v>
      </c>
      <c r="U58" s="154" t="s">
        <v>1475</v>
      </c>
      <c r="V58" s="157" t="s">
        <v>1231</v>
      </c>
      <c r="W58" s="157" t="s">
        <v>1232</v>
      </c>
      <c r="X58" s="157" t="s">
        <v>1233</v>
      </c>
      <c r="Y58" s="157" t="s">
        <v>1234</v>
      </c>
      <c r="Z58" s="324"/>
      <c r="AA58" s="324"/>
      <c r="AB58" s="324"/>
      <c r="AC58" s="324"/>
      <c r="AD58" s="324"/>
      <c r="AE58" s="324"/>
      <c r="AF58" s="324"/>
      <c r="AG58" s="319"/>
      <c r="AH58" s="319"/>
      <c r="AI58" s="324"/>
      <c r="AJ58" s="324"/>
      <c r="AK58" s="324"/>
      <c r="AL58" s="324"/>
      <c r="AM58" s="324"/>
      <c r="AN58" s="324"/>
      <c r="AO58" s="324"/>
      <c r="AP58" s="319"/>
      <c r="AQ58" s="319"/>
      <c r="AR58" s="324"/>
      <c r="AS58" s="324"/>
      <c r="AT58" s="324"/>
      <c r="AU58" s="324"/>
      <c r="AV58" s="324"/>
      <c r="AW58" s="324"/>
      <c r="AX58" s="324"/>
      <c r="AY58" s="319"/>
      <c r="AZ58" s="319"/>
      <c r="BA58" s="324"/>
      <c r="BB58" s="324"/>
      <c r="BC58" s="324"/>
      <c r="BD58" s="324"/>
      <c r="BE58" s="324"/>
      <c r="BF58" s="324"/>
      <c r="BG58" s="324"/>
      <c r="BH58" s="319"/>
      <c r="BI58" s="319"/>
      <c r="BJ58" s="324"/>
      <c r="BK58" s="324"/>
      <c r="BL58" s="324"/>
      <c r="BM58" s="324"/>
      <c r="BN58" s="324"/>
      <c r="BO58" s="324"/>
      <c r="BP58" s="324"/>
      <c r="BQ58" s="319"/>
      <c r="BR58" s="319"/>
      <c r="BS58" s="235"/>
    </row>
    <row r="59" spans="1:71" ht="36" x14ac:dyDescent="0.25">
      <c r="A59" s="428"/>
      <c r="B59" s="384"/>
      <c r="C59" s="241"/>
      <c r="D59" s="384"/>
      <c r="E59" s="384"/>
      <c r="F59" s="436"/>
      <c r="G59" s="436"/>
      <c r="H59" s="235"/>
      <c r="I59" s="235"/>
      <c r="J59" s="235"/>
      <c r="K59" s="235"/>
      <c r="L59" s="235"/>
      <c r="M59" s="145">
        <v>414</v>
      </c>
      <c r="N59" s="88" t="s">
        <v>377</v>
      </c>
      <c r="O59" s="142" t="s">
        <v>109</v>
      </c>
      <c r="P59" s="187" t="s">
        <v>1755</v>
      </c>
      <c r="Q59" s="157" t="s">
        <v>455</v>
      </c>
      <c r="R59" s="47" t="s">
        <v>473</v>
      </c>
      <c r="S59" s="223">
        <v>0.15</v>
      </c>
      <c r="T59" s="154">
        <v>0</v>
      </c>
      <c r="U59" s="154">
        <v>100</v>
      </c>
      <c r="V59" s="157">
        <v>25</v>
      </c>
      <c r="W59" s="157" t="s">
        <v>1235</v>
      </c>
      <c r="X59" s="157" t="s">
        <v>1236</v>
      </c>
      <c r="Y59" s="157" t="s">
        <v>1237</v>
      </c>
      <c r="Z59" s="324"/>
      <c r="AA59" s="324"/>
      <c r="AB59" s="324"/>
      <c r="AC59" s="324"/>
      <c r="AD59" s="324"/>
      <c r="AE59" s="324"/>
      <c r="AF59" s="324"/>
      <c r="AG59" s="319"/>
      <c r="AH59" s="319"/>
      <c r="AI59" s="324"/>
      <c r="AJ59" s="324"/>
      <c r="AK59" s="324"/>
      <c r="AL59" s="324"/>
      <c r="AM59" s="324"/>
      <c r="AN59" s="324"/>
      <c r="AO59" s="324"/>
      <c r="AP59" s="319"/>
      <c r="AQ59" s="319"/>
      <c r="AR59" s="324"/>
      <c r="AS59" s="324"/>
      <c r="AT59" s="324"/>
      <c r="AU59" s="324"/>
      <c r="AV59" s="324"/>
      <c r="AW59" s="324"/>
      <c r="AX59" s="324"/>
      <c r="AY59" s="319"/>
      <c r="AZ59" s="319"/>
      <c r="BA59" s="324"/>
      <c r="BB59" s="324"/>
      <c r="BC59" s="324"/>
      <c r="BD59" s="324"/>
      <c r="BE59" s="324"/>
      <c r="BF59" s="324"/>
      <c r="BG59" s="324"/>
      <c r="BH59" s="319"/>
      <c r="BI59" s="319"/>
      <c r="BJ59" s="324"/>
      <c r="BK59" s="324"/>
      <c r="BL59" s="324"/>
      <c r="BM59" s="324"/>
      <c r="BN59" s="324"/>
      <c r="BO59" s="324"/>
      <c r="BP59" s="324"/>
      <c r="BQ59" s="319"/>
      <c r="BR59" s="319"/>
      <c r="BS59" s="235"/>
    </row>
    <row r="60" spans="1:71" ht="36" x14ac:dyDescent="0.25">
      <c r="A60" s="428"/>
      <c r="B60" s="384"/>
      <c r="C60" s="241"/>
      <c r="D60" s="384"/>
      <c r="E60" s="384"/>
      <c r="F60" s="436"/>
      <c r="G60" s="436"/>
      <c r="H60" s="235"/>
      <c r="I60" s="235"/>
      <c r="J60" s="235"/>
      <c r="K60" s="235"/>
      <c r="L60" s="235"/>
      <c r="M60" s="145">
        <v>415</v>
      </c>
      <c r="N60" s="159" t="s">
        <v>378</v>
      </c>
      <c r="O60" s="147" t="s">
        <v>1238</v>
      </c>
      <c r="P60" s="187" t="s">
        <v>1755</v>
      </c>
      <c r="Q60" s="157" t="s">
        <v>455</v>
      </c>
      <c r="R60" s="143">
        <v>10</v>
      </c>
      <c r="S60" s="223">
        <v>0.05</v>
      </c>
      <c r="T60" s="134">
        <v>0</v>
      </c>
      <c r="U60" s="143">
        <v>12</v>
      </c>
      <c r="V60" s="157">
        <v>3</v>
      </c>
      <c r="W60" s="157" t="s">
        <v>1240</v>
      </c>
      <c r="X60" s="157" t="s">
        <v>1241</v>
      </c>
      <c r="Y60" s="157" t="s">
        <v>1239</v>
      </c>
      <c r="Z60" s="325"/>
      <c r="AA60" s="325"/>
      <c r="AB60" s="325"/>
      <c r="AC60" s="325"/>
      <c r="AD60" s="325"/>
      <c r="AE60" s="325"/>
      <c r="AF60" s="325"/>
      <c r="AG60" s="366"/>
      <c r="AH60" s="366"/>
      <c r="AI60" s="325"/>
      <c r="AJ60" s="325"/>
      <c r="AK60" s="325"/>
      <c r="AL60" s="325"/>
      <c r="AM60" s="325"/>
      <c r="AN60" s="325"/>
      <c r="AO60" s="325"/>
      <c r="AP60" s="366"/>
      <c r="AQ60" s="366"/>
      <c r="AR60" s="325"/>
      <c r="AS60" s="325"/>
      <c r="AT60" s="325"/>
      <c r="AU60" s="325"/>
      <c r="AV60" s="325"/>
      <c r="AW60" s="325"/>
      <c r="AX60" s="325"/>
      <c r="AY60" s="366"/>
      <c r="AZ60" s="366"/>
      <c r="BA60" s="325"/>
      <c r="BB60" s="325"/>
      <c r="BC60" s="325"/>
      <c r="BD60" s="325"/>
      <c r="BE60" s="325"/>
      <c r="BF60" s="325"/>
      <c r="BG60" s="325"/>
      <c r="BH60" s="366"/>
      <c r="BI60" s="366"/>
      <c r="BJ60" s="325"/>
      <c r="BK60" s="325"/>
      <c r="BL60" s="325"/>
      <c r="BM60" s="325"/>
      <c r="BN60" s="325"/>
      <c r="BO60" s="325"/>
      <c r="BP60" s="325"/>
      <c r="BQ60" s="366"/>
      <c r="BR60" s="366"/>
      <c r="BS60" s="236"/>
    </row>
    <row r="61" spans="1:71" ht="36" x14ac:dyDescent="0.25">
      <c r="A61" s="307" t="s">
        <v>379</v>
      </c>
      <c r="B61" s="383" t="s">
        <v>452</v>
      </c>
      <c r="C61" s="241">
        <v>128</v>
      </c>
      <c r="D61" s="383" t="s">
        <v>453</v>
      </c>
      <c r="E61" s="383" t="s">
        <v>287</v>
      </c>
      <c r="F61" s="242">
        <v>0.4</v>
      </c>
      <c r="G61" s="242">
        <v>0.8</v>
      </c>
      <c r="H61" s="234" t="s">
        <v>455</v>
      </c>
      <c r="I61" s="234">
        <v>45</v>
      </c>
      <c r="J61" s="234">
        <v>55</v>
      </c>
      <c r="K61" s="234">
        <v>75</v>
      </c>
      <c r="L61" s="234">
        <v>80</v>
      </c>
      <c r="M61" s="145">
        <v>416</v>
      </c>
      <c r="N61" s="88" t="s">
        <v>280</v>
      </c>
      <c r="O61" s="149" t="s">
        <v>281</v>
      </c>
      <c r="P61" s="187" t="s">
        <v>1755</v>
      </c>
      <c r="Q61" s="157" t="s">
        <v>455</v>
      </c>
      <c r="R61" s="157" t="s">
        <v>1549</v>
      </c>
      <c r="S61" s="223">
        <v>0.15</v>
      </c>
      <c r="T61" s="45">
        <v>0</v>
      </c>
      <c r="U61" s="45">
        <v>2</v>
      </c>
      <c r="V61" s="157">
        <v>1</v>
      </c>
      <c r="W61" s="157" t="s">
        <v>584</v>
      </c>
      <c r="X61" s="157" t="s">
        <v>1191</v>
      </c>
      <c r="Y61" s="157" t="s">
        <v>1191</v>
      </c>
      <c r="Z61" s="323">
        <v>3891898</v>
      </c>
      <c r="AA61" s="323">
        <v>1796768</v>
      </c>
      <c r="AB61" s="323"/>
      <c r="AC61" s="323">
        <v>2095130</v>
      </c>
      <c r="AD61" s="323"/>
      <c r="AE61" s="323"/>
      <c r="AF61" s="323"/>
      <c r="AG61" s="318"/>
      <c r="AH61" s="318"/>
      <c r="AI61" s="323">
        <v>970981</v>
      </c>
      <c r="AJ61" s="323">
        <v>450000</v>
      </c>
      <c r="AK61" s="323"/>
      <c r="AL61" s="323">
        <v>520981</v>
      </c>
      <c r="AM61" s="323"/>
      <c r="AN61" s="323"/>
      <c r="AO61" s="323"/>
      <c r="AP61" s="318"/>
      <c r="AQ61" s="318"/>
      <c r="AR61" s="323">
        <v>924328</v>
      </c>
      <c r="AS61" s="323">
        <v>419949</v>
      </c>
      <c r="AT61" s="323"/>
      <c r="AU61" s="323">
        <v>504379</v>
      </c>
      <c r="AV61" s="323"/>
      <c r="AW61" s="323"/>
      <c r="AX61" s="323"/>
      <c r="AY61" s="318"/>
      <c r="AZ61" s="318"/>
      <c r="BA61" s="323">
        <v>969442</v>
      </c>
      <c r="BB61" s="323">
        <v>442329</v>
      </c>
      <c r="BC61" s="323"/>
      <c r="BD61" s="323">
        <v>527113</v>
      </c>
      <c r="BE61" s="323"/>
      <c r="BF61" s="323"/>
      <c r="BG61" s="323"/>
      <c r="BH61" s="318"/>
      <c r="BI61" s="318"/>
      <c r="BJ61" s="323">
        <v>1027146</v>
      </c>
      <c r="BK61" s="323">
        <v>484489</v>
      </c>
      <c r="BL61" s="323"/>
      <c r="BM61" s="323">
        <v>542657</v>
      </c>
      <c r="BN61" s="323"/>
      <c r="BO61" s="323"/>
      <c r="BP61" s="323"/>
      <c r="BQ61" s="318"/>
      <c r="BR61" s="318"/>
      <c r="BS61" s="234" t="s">
        <v>987</v>
      </c>
    </row>
    <row r="62" spans="1:71" ht="36" x14ac:dyDescent="0.25">
      <c r="A62" s="308"/>
      <c r="B62" s="384"/>
      <c r="C62" s="241"/>
      <c r="D62" s="384"/>
      <c r="E62" s="384"/>
      <c r="F62" s="436"/>
      <c r="G62" s="436"/>
      <c r="H62" s="235"/>
      <c r="I62" s="235"/>
      <c r="J62" s="235"/>
      <c r="K62" s="235"/>
      <c r="L62" s="235"/>
      <c r="M62" s="145">
        <v>417</v>
      </c>
      <c r="N62" s="88" t="s">
        <v>380</v>
      </c>
      <c r="O62" s="149" t="s">
        <v>269</v>
      </c>
      <c r="P62" s="187" t="s">
        <v>1755</v>
      </c>
      <c r="Q62" s="157" t="s">
        <v>456</v>
      </c>
      <c r="R62" s="45" t="s">
        <v>1554</v>
      </c>
      <c r="S62" s="223">
        <v>0.15</v>
      </c>
      <c r="T62" s="45">
        <v>0</v>
      </c>
      <c r="U62" s="45">
        <v>64</v>
      </c>
      <c r="V62" s="157">
        <v>4</v>
      </c>
      <c r="W62" s="157" t="s">
        <v>1476</v>
      </c>
      <c r="X62" s="157" t="s">
        <v>1477</v>
      </c>
      <c r="Y62" s="157" t="s">
        <v>1354</v>
      </c>
      <c r="Z62" s="324"/>
      <c r="AA62" s="324"/>
      <c r="AB62" s="324"/>
      <c r="AC62" s="324"/>
      <c r="AD62" s="324"/>
      <c r="AE62" s="324"/>
      <c r="AF62" s="324"/>
      <c r="AG62" s="319"/>
      <c r="AH62" s="319"/>
      <c r="AI62" s="324"/>
      <c r="AJ62" s="324"/>
      <c r="AK62" s="324"/>
      <c r="AL62" s="324"/>
      <c r="AM62" s="324"/>
      <c r="AN62" s="324"/>
      <c r="AO62" s="324"/>
      <c r="AP62" s="319"/>
      <c r="AQ62" s="319"/>
      <c r="AR62" s="324"/>
      <c r="AS62" s="324"/>
      <c r="AT62" s="324"/>
      <c r="AU62" s="324"/>
      <c r="AV62" s="324"/>
      <c r="AW62" s="324"/>
      <c r="AX62" s="324"/>
      <c r="AY62" s="319"/>
      <c r="AZ62" s="319"/>
      <c r="BA62" s="324"/>
      <c r="BB62" s="324"/>
      <c r="BC62" s="324"/>
      <c r="BD62" s="324"/>
      <c r="BE62" s="324"/>
      <c r="BF62" s="324"/>
      <c r="BG62" s="324"/>
      <c r="BH62" s="319"/>
      <c r="BI62" s="319"/>
      <c r="BJ62" s="324"/>
      <c r="BK62" s="324"/>
      <c r="BL62" s="324"/>
      <c r="BM62" s="324"/>
      <c r="BN62" s="324"/>
      <c r="BO62" s="324"/>
      <c r="BP62" s="324"/>
      <c r="BQ62" s="319"/>
      <c r="BR62" s="319"/>
      <c r="BS62" s="235"/>
    </row>
    <row r="63" spans="1:71" ht="36" x14ac:dyDescent="0.25">
      <c r="A63" s="308"/>
      <c r="B63" s="384"/>
      <c r="C63" s="241"/>
      <c r="D63" s="384"/>
      <c r="E63" s="384"/>
      <c r="F63" s="436"/>
      <c r="G63" s="436"/>
      <c r="H63" s="235"/>
      <c r="I63" s="235"/>
      <c r="J63" s="235"/>
      <c r="K63" s="235"/>
      <c r="L63" s="235"/>
      <c r="M63" s="145">
        <v>418</v>
      </c>
      <c r="N63" s="439" t="s">
        <v>270</v>
      </c>
      <c r="O63" s="149" t="s">
        <v>282</v>
      </c>
      <c r="P63" s="187" t="s">
        <v>1755</v>
      </c>
      <c r="Q63" s="157" t="s">
        <v>455</v>
      </c>
      <c r="R63" s="45" t="s">
        <v>1554</v>
      </c>
      <c r="S63" s="223">
        <v>0.35</v>
      </c>
      <c r="T63" s="45">
        <v>2</v>
      </c>
      <c r="U63" s="157" t="s">
        <v>1371</v>
      </c>
      <c r="V63" s="157" t="s">
        <v>1372</v>
      </c>
      <c r="W63" s="157" t="s">
        <v>692</v>
      </c>
      <c r="X63" s="157" t="s">
        <v>1373</v>
      </c>
      <c r="Y63" s="157" t="s">
        <v>734</v>
      </c>
      <c r="Z63" s="324"/>
      <c r="AA63" s="324"/>
      <c r="AB63" s="324"/>
      <c r="AC63" s="324"/>
      <c r="AD63" s="324"/>
      <c r="AE63" s="324"/>
      <c r="AF63" s="324"/>
      <c r="AG63" s="319"/>
      <c r="AH63" s="319"/>
      <c r="AI63" s="324"/>
      <c r="AJ63" s="324"/>
      <c r="AK63" s="324"/>
      <c r="AL63" s="324"/>
      <c r="AM63" s="324"/>
      <c r="AN63" s="324"/>
      <c r="AO63" s="324"/>
      <c r="AP63" s="319"/>
      <c r="AQ63" s="319"/>
      <c r="AR63" s="324"/>
      <c r="AS63" s="324"/>
      <c r="AT63" s="324"/>
      <c r="AU63" s="324"/>
      <c r="AV63" s="324"/>
      <c r="AW63" s="324"/>
      <c r="AX63" s="324"/>
      <c r="AY63" s="319"/>
      <c r="AZ63" s="319"/>
      <c r="BA63" s="324"/>
      <c r="BB63" s="324"/>
      <c r="BC63" s="324"/>
      <c r="BD63" s="324"/>
      <c r="BE63" s="324"/>
      <c r="BF63" s="324"/>
      <c r="BG63" s="324"/>
      <c r="BH63" s="319"/>
      <c r="BI63" s="319"/>
      <c r="BJ63" s="324"/>
      <c r="BK63" s="324"/>
      <c r="BL63" s="324"/>
      <c r="BM63" s="324"/>
      <c r="BN63" s="324"/>
      <c r="BO63" s="324"/>
      <c r="BP63" s="324"/>
      <c r="BQ63" s="319"/>
      <c r="BR63" s="319"/>
      <c r="BS63" s="235"/>
    </row>
    <row r="64" spans="1:71" ht="36" x14ac:dyDescent="0.25">
      <c r="A64" s="308"/>
      <c r="B64" s="384"/>
      <c r="C64" s="241"/>
      <c r="D64" s="384"/>
      <c r="E64" s="384"/>
      <c r="F64" s="436"/>
      <c r="G64" s="436"/>
      <c r="H64" s="235"/>
      <c r="I64" s="235"/>
      <c r="J64" s="235"/>
      <c r="K64" s="235"/>
      <c r="L64" s="235"/>
      <c r="M64" s="145">
        <v>419</v>
      </c>
      <c r="N64" s="440"/>
      <c r="O64" s="149" t="s">
        <v>271</v>
      </c>
      <c r="P64" s="187" t="s">
        <v>1755</v>
      </c>
      <c r="Q64" s="157" t="s">
        <v>455</v>
      </c>
      <c r="R64" s="45" t="s">
        <v>1554</v>
      </c>
      <c r="S64" s="223">
        <v>0.05</v>
      </c>
      <c r="T64" s="45">
        <v>20</v>
      </c>
      <c r="U64" s="157" t="s">
        <v>549</v>
      </c>
      <c r="V64" s="157" t="s">
        <v>1193</v>
      </c>
      <c r="W64" s="157" t="s">
        <v>1374</v>
      </c>
      <c r="X64" s="157" t="s">
        <v>1375</v>
      </c>
      <c r="Y64" s="157" t="s">
        <v>1376</v>
      </c>
      <c r="Z64" s="324"/>
      <c r="AA64" s="324"/>
      <c r="AB64" s="324"/>
      <c r="AC64" s="324"/>
      <c r="AD64" s="324"/>
      <c r="AE64" s="324"/>
      <c r="AF64" s="324"/>
      <c r="AG64" s="319"/>
      <c r="AH64" s="319"/>
      <c r="AI64" s="324"/>
      <c r="AJ64" s="324"/>
      <c r="AK64" s="324"/>
      <c r="AL64" s="324"/>
      <c r="AM64" s="324"/>
      <c r="AN64" s="324"/>
      <c r="AO64" s="324"/>
      <c r="AP64" s="319"/>
      <c r="AQ64" s="319"/>
      <c r="AR64" s="324"/>
      <c r="AS64" s="324"/>
      <c r="AT64" s="324"/>
      <c r="AU64" s="324"/>
      <c r="AV64" s="324"/>
      <c r="AW64" s="324"/>
      <c r="AX64" s="324"/>
      <c r="AY64" s="319"/>
      <c r="AZ64" s="319"/>
      <c r="BA64" s="324"/>
      <c r="BB64" s="324"/>
      <c r="BC64" s="324"/>
      <c r="BD64" s="324"/>
      <c r="BE64" s="324"/>
      <c r="BF64" s="324"/>
      <c r="BG64" s="324"/>
      <c r="BH64" s="319"/>
      <c r="BI64" s="319"/>
      <c r="BJ64" s="324"/>
      <c r="BK64" s="324"/>
      <c r="BL64" s="324"/>
      <c r="BM64" s="324"/>
      <c r="BN64" s="324"/>
      <c r="BO64" s="324"/>
      <c r="BP64" s="324"/>
      <c r="BQ64" s="319"/>
      <c r="BR64" s="319"/>
      <c r="BS64" s="235"/>
    </row>
    <row r="65" spans="1:71" ht="36" x14ac:dyDescent="0.25">
      <c r="A65" s="308"/>
      <c r="B65" s="384"/>
      <c r="C65" s="241"/>
      <c r="D65" s="384"/>
      <c r="E65" s="384"/>
      <c r="F65" s="436"/>
      <c r="G65" s="436"/>
      <c r="H65" s="235"/>
      <c r="I65" s="235"/>
      <c r="J65" s="235"/>
      <c r="K65" s="235"/>
      <c r="L65" s="235"/>
      <c r="M65" s="145">
        <v>420</v>
      </c>
      <c r="N65" s="88" t="s">
        <v>283</v>
      </c>
      <c r="O65" s="149" t="s">
        <v>284</v>
      </c>
      <c r="P65" s="187" t="s">
        <v>1755</v>
      </c>
      <c r="Q65" s="157" t="s">
        <v>455</v>
      </c>
      <c r="R65" s="45" t="s">
        <v>1548</v>
      </c>
      <c r="S65" s="223">
        <v>0.05</v>
      </c>
      <c r="T65" s="45">
        <v>0</v>
      </c>
      <c r="U65" s="45">
        <v>10</v>
      </c>
      <c r="V65" s="157">
        <v>0</v>
      </c>
      <c r="W65" s="157">
        <v>3</v>
      </c>
      <c r="X65" s="157" t="s">
        <v>1478</v>
      </c>
      <c r="Y65" s="157" t="s">
        <v>705</v>
      </c>
      <c r="Z65" s="324"/>
      <c r="AA65" s="324"/>
      <c r="AB65" s="324"/>
      <c r="AC65" s="324"/>
      <c r="AD65" s="324"/>
      <c r="AE65" s="324"/>
      <c r="AF65" s="324"/>
      <c r="AG65" s="319"/>
      <c r="AH65" s="319"/>
      <c r="AI65" s="324"/>
      <c r="AJ65" s="324"/>
      <c r="AK65" s="324"/>
      <c r="AL65" s="324"/>
      <c r="AM65" s="324"/>
      <c r="AN65" s="324"/>
      <c r="AO65" s="324"/>
      <c r="AP65" s="319"/>
      <c r="AQ65" s="319"/>
      <c r="AR65" s="324"/>
      <c r="AS65" s="324"/>
      <c r="AT65" s="324"/>
      <c r="AU65" s="324"/>
      <c r="AV65" s="324"/>
      <c r="AW65" s="324"/>
      <c r="AX65" s="324"/>
      <c r="AY65" s="319"/>
      <c r="AZ65" s="319"/>
      <c r="BA65" s="324"/>
      <c r="BB65" s="324"/>
      <c r="BC65" s="324"/>
      <c r="BD65" s="324"/>
      <c r="BE65" s="324"/>
      <c r="BF65" s="324"/>
      <c r="BG65" s="324"/>
      <c r="BH65" s="319"/>
      <c r="BI65" s="319"/>
      <c r="BJ65" s="324"/>
      <c r="BK65" s="324"/>
      <c r="BL65" s="324"/>
      <c r="BM65" s="324"/>
      <c r="BN65" s="324"/>
      <c r="BO65" s="324"/>
      <c r="BP65" s="324"/>
      <c r="BQ65" s="319"/>
      <c r="BR65" s="319"/>
      <c r="BS65" s="235"/>
    </row>
    <row r="66" spans="1:71" ht="36" x14ac:dyDescent="0.25">
      <c r="A66" s="308"/>
      <c r="B66" s="384"/>
      <c r="C66" s="241"/>
      <c r="D66" s="384"/>
      <c r="E66" s="384"/>
      <c r="F66" s="436"/>
      <c r="G66" s="436"/>
      <c r="H66" s="235"/>
      <c r="I66" s="235"/>
      <c r="J66" s="235"/>
      <c r="K66" s="235"/>
      <c r="L66" s="235"/>
      <c r="M66" s="145">
        <v>421</v>
      </c>
      <c r="N66" s="88" t="s">
        <v>285</v>
      </c>
      <c r="O66" s="149" t="s">
        <v>272</v>
      </c>
      <c r="P66" s="187" t="s">
        <v>1755</v>
      </c>
      <c r="Q66" s="157" t="s">
        <v>455</v>
      </c>
      <c r="R66" s="45" t="s">
        <v>502</v>
      </c>
      <c r="S66" s="223">
        <v>0.25</v>
      </c>
      <c r="T66" s="45">
        <v>66</v>
      </c>
      <c r="U66" s="157" t="s">
        <v>1377</v>
      </c>
      <c r="V66" s="157" t="s">
        <v>1378</v>
      </c>
      <c r="W66" s="157" t="s">
        <v>1379</v>
      </c>
      <c r="X66" s="157" t="s">
        <v>1380</v>
      </c>
      <c r="Y66" s="157" t="s">
        <v>1381</v>
      </c>
      <c r="Z66" s="324"/>
      <c r="AA66" s="324"/>
      <c r="AB66" s="324"/>
      <c r="AC66" s="324"/>
      <c r="AD66" s="324"/>
      <c r="AE66" s="324"/>
      <c r="AF66" s="324"/>
      <c r="AG66" s="319"/>
      <c r="AH66" s="319"/>
      <c r="AI66" s="324"/>
      <c r="AJ66" s="324"/>
      <c r="AK66" s="324"/>
      <c r="AL66" s="324"/>
      <c r="AM66" s="324"/>
      <c r="AN66" s="324"/>
      <c r="AO66" s="324"/>
      <c r="AP66" s="319"/>
      <c r="AQ66" s="319"/>
      <c r="AR66" s="324"/>
      <c r="AS66" s="324"/>
      <c r="AT66" s="324"/>
      <c r="AU66" s="324"/>
      <c r="AV66" s="324"/>
      <c r="AW66" s="324"/>
      <c r="AX66" s="324"/>
      <c r="AY66" s="319"/>
      <c r="AZ66" s="319"/>
      <c r="BA66" s="324"/>
      <c r="BB66" s="324"/>
      <c r="BC66" s="324"/>
      <c r="BD66" s="324"/>
      <c r="BE66" s="324"/>
      <c r="BF66" s="324"/>
      <c r="BG66" s="324"/>
      <c r="BH66" s="319"/>
      <c r="BI66" s="319"/>
      <c r="BJ66" s="324"/>
      <c r="BK66" s="324"/>
      <c r="BL66" s="324"/>
      <c r="BM66" s="324"/>
      <c r="BN66" s="324"/>
      <c r="BO66" s="324"/>
      <c r="BP66" s="324"/>
      <c r="BQ66" s="319"/>
      <c r="BR66" s="319"/>
      <c r="BS66" s="235"/>
    </row>
    <row r="67" spans="1:71" ht="36" x14ac:dyDescent="0.25">
      <c r="A67" s="308"/>
      <c r="B67" s="384"/>
      <c r="C67" s="241"/>
      <c r="D67" s="384"/>
      <c r="E67" s="384"/>
      <c r="F67" s="436"/>
      <c r="G67" s="436"/>
      <c r="H67" s="235"/>
      <c r="I67" s="235"/>
      <c r="J67" s="235"/>
      <c r="K67" s="235"/>
      <c r="L67" s="235"/>
      <c r="M67" s="145">
        <v>422</v>
      </c>
      <c r="N67" s="87" t="s">
        <v>286</v>
      </c>
      <c r="O67" s="149" t="s">
        <v>273</v>
      </c>
      <c r="P67" s="187" t="s">
        <v>1755</v>
      </c>
      <c r="Q67" s="157" t="s">
        <v>456</v>
      </c>
      <c r="R67" s="157">
        <v>10</v>
      </c>
      <c r="S67" s="223">
        <v>0.05</v>
      </c>
      <c r="T67" s="45">
        <v>0</v>
      </c>
      <c r="U67" s="45">
        <v>1</v>
      </c>
      <c r="V67" s="157">
        <v>1</v>
      </c>
      <c r="W67" s="157">
        <v>1</v>
      </c>
      <c r="X67" s="157">
        <v>1</v>
      </c>
      <c r="Y67" s="157">
        <v>1</v>
      </c>
      <c r="Z67" s="324"/>
      <c r="AA67" s="324"/>
      <c r="AB67" s="324"/>
      <c r="AC67" s="324"/>
      <c r="AD67" s="324"/>
      <c r="AE67" s="324"/>
      <c r="AF67" s="324"/>
      <c r="AG67" s="319"/>
      <c r="AH67" s="319"/>
      <c r="AI67" s="324"/>
      <c r="AJ67" s="324"/>
      <c r="AK67" s="324"/>
      <c r="AL67" s="324"/>
      <c r="AM67" s="324"/>
      <c r="AN67" s="324"/>
      <c r="AO67" s="324"/>
      <c r="AP67" s="319"/>
      <c r="AQ67" s="319"/>
      <c r="AR67" s="324"/>
      <c r="AS67" s="324"/>
      <c r="AT67" s="324"/>
      <c r="AU67" s="324"/>
      <c r="AV67" s="324"/>
      <c r="AW67" s="324"/>
      <c r="AX67" s="324"/>
      <c r="AY67" s="319"/>
      <c r="AZ67" s="319"/>
      <c r="BA67" s="324"/>
      <c r="BB67" s="324"/>
      <c r="BC67" s="324"/>
      <c r="BD67" s="324"/>
      <c r="BE67" s="324"/>
      <c r="BF67" s="324"/>
      <c r="BG67" s="324"/>
      <c r="BH67" s="319"/>
      <c r="BI67" s="319"/>
      <c r="BJ67" s="324"/>
      <c r="BK67" s="324"/>
      <c r="BL67" s="324"/>
      <c r="BM67" s="324"/>
      <c r="BN67" s="324"/>
      <c r="BO67" s="324"/>
      <c r="BP67" s="324"/>
      <c r="BQ67" s="319"/>
      <c r="BR67" s="319"/>
      <c r="BS67" s="235"/>
    </row>
    <row r="68" spans="1:71" ht="24" x14ac:dyDescent="0.25">
      <c r="A68" s="309"/>
      <c r="B68" s="385"/>
      <c r="C68" s="241"/>
      <c r="D68" s="385"/>
      <c r="E68" s="385"/>
      <c r="F68" s="258"/>
      <c r="G68" s="258"/>
      <c r="H68" s="236"/>
      <c r="I68" s="236"/>
      <c r="J68" s="236"/>
      <c r="K68" s="236"/>
      <c r="L68" s="236"/>
      <c r="M68" s="145">
        <v>423</v>
      </c>
      <c r="N68" s="87" t="s">
        <v>381</v>
      </c>
      <c r="O68" s="149" t="s">
        <v>1197</v>
      </c>
      <c r="P68" s="187" t="s">
        <v>1755</v>
      </c>
      <c r="Q68" s="157" t="s">
        <v>455</v>
      </c>
      <c r="R68" s="157" t="s">
        <v>1549</v>
      </c>
      <c r="S68" s="223">
        <v>0.05</v>
      </c>
      <c r="T68" s="45" t="s">
        <v>108</v>
      </c>
      <c r="U68" s="45">
        <v>100</v>
      </c>
      <c r="V68" s="157">
        <v>25</v>
      </c>
      <c r="W68" s="157">
        <v>50</v>
      </c>
      <c r="X68" s="157">
        <v>75</v>
      </c>
      <c r="Y68" s="157">
        <v>100</v>
      </c>
      <c r="Z68" s="325"/>
      <c r="AA68" s="325"/>
      <c r="AB68" s="325"/>
      <c r="AC68" s="325"/>
      <c r="AD68" s="325"/>
      <c r="AE68" s="325"/>
      <c r="AF68" s="325"/>
      <c r="AG68" s="366"/>
      <c r="AH68" s="366"/>
      <c r="AI68" s="325"/>
      <c r="AJ68" s="325"/>
      <c r="AK68" s="325"/>
      <c r="AL68" s="325"/>
      <c r="AM68" s="325"/>
      <c r="AN68" s="325"/>
      <c r="AO68" s="325"/>
      <c r="AP68" s="366"/>
      <c r="AQ68" s="366"/>
      <c r="AR68" s="325"/>
      <c r="AS68" s="325"/>
      <c r="AT68" s="325"/>
      <c r="AU68" s="325"/>
      <c r="AV68" s="325"/>
      <c r="AW68" s="325"/>
      <c r="AX68" s="325"/>
      <c r="AY68" s="366"/>
      <c r="AZ68" s="366"/>
      <c r="BA68" s="325"/>
      <c r="BB68" s="325"/>
      <c r="BC68" s="325"/>
      <c r="BD68" s="325"/>
      <c r="BE68" s="325"/>
      <c r="BF68" s="325"/>
      <c r="BG68" s="325"/>
      <c r="BH68" s="366"/>
      <c r="BI68" s="366"/>
      <c r="BJ68" s="325"/>
      <c r="BK68" s="325"/>
      <c r="BL68" s="325"/>
      <c r="BM68" s="325"/>
      <c r="BN68" s="325"/>
      <c r="BO68" s="325"/>
      <c r="BP68" s="325"/>
      <c r="BQ68" s="366"/>
      <c r="BR68" s="366"/>
      <c r="BS68" s="236"/>
    </row>
    <row r="69" spans="1:71" ht="24" x14ac:dyDescent="0.25">
      <c r="A69" s="441" t="s">
        <v>1704</v>
      </c>
      <c r="B69" s="383" t="s">
        <v>1709</v>
      </c>
      <c r="C69" s="241">
        <v>129</v>
      </c>
      <c r="D69" s="383" t="s">
        <v>1705</v>
      </c>
      <c r="E69" s="383" t="s">
        <v>252</v>
      </c>
      <c r="F69" s="433">
        <v>0</v>
      </c>
      <c r="G69" s="433">
        <v>20</v>
      </c>
      <c r="H69" s="234" t="s">
        <v>455</v>
      </c>
      <c r="I69" s="234">
        <v>0</v>
      </c>
      <c r="J69" s="234">
        <v>0</v>
      </c>
      <c r="K69" s="234">
        <v>0</v>
      </c>
      <c r="L69" s="433">
        <v>20</v>
      </c>
      <c r="M69" s="145">
        <v>424</v>
      </c>
      <c r="N69" s="437" t="s">
        <v>1706</v>
      </c>
      <c r="O69" s="149" t="s">
        <v>428</v>
      </c>
      <c r="P69" s="187" t="s">
        <v>1755</v>
      </c>
      <c r="Q69" s="157" t="s">
        <v>455</v>
      </c>
      <c r="R69" s="157" t="s">
        <v>1553</v>
      </c>
      <c r="S69" s="223">
        <v>0.35</v>
      </c>
      <c r="T69" s="45" t="s">
        <v>108</v>
      </c>
      <c r="U69" s="157">
        <v>1</v>
      </c>
      <c r="V69" s="157">
        <v>0</v>
      </c>
      <c r="W69" s="157">
        <v>1</v>
      </c>
      <c r="X69" s="157" t="s">
        <v>1382</v>
      </c>
      <c r="Y69" s="157" t="s">
        <v>1382</v>
      </c>
      <c r="Z69" s="323">
        <v>1304311</v>
      </c>
      <c r="AA69" s="323">
        <v>209181</v>
      </c>
      <c r="AB69" s="323"/>
      <c r="AC69" s="323">
        <v>1095130</v>
      </c>
      <c r="AD69" s="323"/>
      <c r="AE69" s="323"/>
      <c r="AF69" s="323"/>
      <c r="AG69" s="318"/>
      <c r="AH69" s="318"/>
      <c r="AI69" s="323">
        <v>322318</v>
      </c>
      <c r="AJ69" s="323">
        <v>50000</v>
      </c>
      <c r="AK69" s="323"/>
      <c r="AL69" s="323">
        <v>272318</v>
      </c>
      <c r="AM69" s="323"/>
      <c r="AN69" s="323"/>
      <c r="AO69" s="323"/>
      <c r="AP69" s="318"/>
      <c r="AQ69" s="318"/>
      <c r="AR69" s="323">
        <v>315141</v>
      </c>
      <c r="AS69" s="323">
        <v>51500</v>
      </c>
      <c r="AT69" s="323"/>
      <c r="AU69" s="323">
        <v>263641</v>
      </c>
      <c r="AV69" s="323"/>
      <c r="AW69" s="323"/>
      <c r="AX69" s="323"/>
      <c r="AY69" s="318"/>
      <c r="AZ69" s="318"/>
      <c r="BA69" s="323">
        <v>328568</v>
      </c>
      <c r="BB69" s="323">
        <v>53045</v>
      </c>
      <c r="BC69" s="323"/>
      <c r="BD69" s="323">
        <v>275523</v>
      </c>
      <c r="BE69" s="323"/>
      <c r="BF69" s="323"/>
      <c r="BG69" s="323"/>
      <c r="BH69" s="318"/>
      <c r="BI69" s="318"/>
      <c r="BJ69" s="323">
        <v>338284</v>
      </c>
      <c r="BK69" s="323">
        <v>54636</v>
      </c>
      <c r="BL69" s="323"/>
      <c r="BM69" s="323">
        <v>283648</v>
      </c>
      <c r="BN69" s="323"/>
      <c r="BO69" s="323"/>
      <c r="BP69" s="323"/>
      <c r="BQ69" s="318"/>
      <c r="BR69" s="318"/>
      <c r="BS69" s="234" t="s">
        <v>987</v>
      </c>
    </row>
    <row r="70" spans="1:71" ht="24" x14ac:dyDescent="0.25">
      <c r="A70" s="442"/>
      <c r="B70" s="384"/>
      <c r="C70" s="241"/>
      <c r="D70" s="384"/>
      <c r="E70" s="384"/>
      <c r="F70" s="434"/>
      <c r="G70" s="434"/>
      <c r="H70" s="235"/>
      <c r="I70" s="235"/>
      <c r="J70" s="235"/>
      <c r="K70" s="235"/>
      <c r="L70" s="434"/>
      <c r="M70" s="145">
        <v>425</v>
      </c>
      <c r="N70" s="438"/>
      <c r="O70" s="149" t="s">
        <v>1148</v>
      </c>
      <c r="P70" s="187" t="s">
        <v>1755</v>
      </c>
      <c r="Q70" s="157" t="s">
        <v>455</v>
      </c>
      <c r="R70" s="157" t="s">
        <v>1553</v>
      </c>
      <c r="S70" s="223">
        <v>0.05</v>
      </c>
      <c r="T70" s="45"/>
      <c r="U70" s="157">
        <v>20</v>
      </c>
      <c r="V70" s="157">
        <v>0</v>
      </c>
      <c r="W70" s="157">
        <v>0</v>
      </c>
      <c r="X70" s="49">
        <v>0</v>
      </c>
      <c r="Y70" s="49">
        <v>0.2</v>
      </c>
      <c r="Z70" s="324"/>
      <c r="AA70" s="324"/>
      <c r="AB70" s="324"/>
      <c r="AC70" s="324"/>
      <c r="AD70" s="324"/>
      <c r="AE70" s="324"/>
      <c r="AF70" s="324"/>
      <c r="AG70" s="319"/>
      <c r="AH70" s="319"/>
      <c r="AI70" s="324"/>
      <c r="AJ70" s="324"/>
      <c r="AK70" s="324"/>
      <c r="AL70" s="324"/>
      <c r="AM70" s="324"/>
      <c r="AN70" s="324"/>
      <c r="AO70" s="324"/>
      <c r="AP70" s="319"/>
      <c r="AQ70" s="319"/>
      <c r="AR70" s="324"/>
      <c r="AS70" s="324"/>
      <c r="AT70" s="324"/>
      <c r="AU70" s="324"/>
      <c r="AV70" s="324"/>
      <c r="AW70" s="324"/>
      <c r="AX70" s="324"/>
      <c r="AY70" s="319"/>
      <c r="AZ70" s="319"/>
      <c r="BA70" s="324"/>
      <c r="BB70" s="324"/>
      <c r="BC70" s="324"/>
      <c r="BD70" s="324"/>
      <c r="BE70" s="324"/>
      <c r="BF70" s="324"/>
      <c r="BG70" s="324"/>
      <c r="BH70" s="319"/>
      <c r="BI70" s="319"/>
      <c r="BJ70" s="324"/>
      <c r="BK70" s="324"/>
      <c r="BL70" s="324"/>
      <c r="BM70" s="324"/>
      <c r="BN70" s="324"/>
      <c r="BO70" s="324"/>
      <c r="BP70" s="324"/>
      <c r="BQ70" s="319"/>
      <c r="BR70" s="319"/>
      <c r="BS70" s="235"/>
    </row>
    <row r="71" spans="1:71" ht="24" x14ac:dyDescent="0.25">
      <c r="A71" s="442"/>
      <c r="B71" s="384"/>
      <c r="C71" s="241"/>
      <c r="D71" s="384"/>
      <c r="E71" s="384"/>
      <c r="F71" s="434"/>
      <c r="G71" s="434"/>
      <c r="H71" s="235"/>
      <c r="I71" s="235"/>
      <c r="J71" s="235"/>
      <c r="K71" s="235"/>
      <c r="L71" s="434"/>
      <c r="M71" s="145">
        <v>426</v>
      </c>
      <c r="N71" s="87" t="s">
        <v>1707</v>
      </c>
      <c r="O71" s="149" t="s">
        <v>429</v>
      </c>
      <c r="P71" s="187" t="s">
        <v>1755</v>
      </c>
      <c r="Q71" s="157" t="s">
        <v>456</v>
      </c>
      <c r="R71" s="157" t="s">
        <v>1553</v>
      </c>
      <c r="S71" s="223">
        <v>0.15</v>
      </c>
      <c r="T71" s="45" t="s">
        <v>108</v>
      </c>
      <c r="U71" s="157">
        <v>1</v>
      </c>
      <c r="V71" s="157">
        <v>1</v>
      </c>
      <c r="W71" s="157">
        <v>1</v>
      </c>
      <c r="X71" s="157">
        <v>1</v>
      </c>
      <c r="Y71" s="157">
        <v>1</v>
      </c>
      <c r="Z71" s="324"/>
      <c r="AA71" s="324"/>
      <c r="AB71" s="324"/>
      <c r="AC71" s="324"/>
      <c r="AD71" s="324"/>
      <c r="AE71" s="324"/>
      <c r="AF71" s="324"/>
      <c r="AG71" s="319"/>
      <c r="AH71" s="319"/>
      <c r="AI71" s="324"/>
      <c r="AJ71" s="324"/>
      <c r="AK71" s="324"/>
      <c r="AL71" s="324"/>
      <c r="AM71" s="324"/>
      <c r="AN71" s="324"/>
      <c r="AO71" s="324"/>
      <c r="AP71" s="319"/>
      <c r="AQ71" s="319"/>
      <c r="AR71" s="324"/>
      <c r="AS71" s="324"/>
      <c r="AT71" s="324"/>
      <c r="AU71" s="324"/>
      <c r="AV71" s="324"/>
      <c r="AW71" s="324"/>
      <c r="AX71" s="324"/>
      <c r="AY71" s="319"/>
      <c r="AZ71" s="319"/>
      <c r="BA71" s="324"/>
      <c r="BB71" s="324"/>
      <c r="BC71" s="324"/>
      <c r="BD71" s="324"/>
      <c r="BE71" s="324"/>
      <c r="BF71" s="324"/>
      <c r="BG71" s="324"/>
      <c r="BH71" s="319"/>
      <c r="BI71" s="319"/>
      <c r="BJ71" s="324"/>
      <c r="BK71" s="324"/>
      <c r="BL71" s="324"/>
      <c r="BM71" s="324"/>
      <c r="BN71" s="324"/>
      <c r="BO71" s="324"/>
      <c r="BP71" s="324"/>
      <c r="BQ71" s="319"/>
      <c r="BR71" s="319"/>
      <c r="BS71" s="235"/>
    </row>
    <row r="72" spans="1:71" ht="24" x14ac:dyDescent="0.25">
      <c r="A72" s="443"/>
      <c r="B72" s="385"/>
      <c r="C72" s="241"/>
      <c r="D72" s="385"/>
      <c r="E72" s="385"/>
      <c r="F72" s="435"/>
      <c r="G72" s="435"/>
      <c r="H72" s="236"/>
      <c r="I72" s="236"/>
      <c r="J72" s="236"/>
      <c r="K72" s="236"/>
      <c r="L72" s="435"/>
      <c r="M72" s="145">
        <v>427</v>
      </c>
      <c r="N72" s="87" t="s">
        <v>1708</v>
      </c>
      <c r="O72" s="149" t="s">
        <v>422</v>
      </c>
      <c r="P72" s="187" t="s">
        <v>1755</v>
      </c>
      <c r="Q72" s="157" t="s">
        <v>455</v>
      </c>
      <c r="R72" s="157" t="s">
        <v>1553</v>
      </c>
      <c r="S72" s="223">
        <v>0.05</v>
      </c>
      <c r="T72" s="45" t="s">
        <v>108</v>
      </c>
      <c r="U72" s="157">
        <v>4</v>
      </c>
      <c r="V72" s="157">
        <v>0</v>
      </c>
      <c r="W72" s="157">
        <v>1</v>
      </c>
      <c r="X72" s="157" t="s">
        <v>1479</v>
      </c>
      <c r="Y72" s="157" t="s">
        <v>572</v>
      </c>
      <c r="Z72" s="325"/>
      <c r="AA72" s="325"/>
      <c r="AB72" s="325"/>
      <c r="AC72" s="325"/>
      <c r="AD72" s="325"/>
      <c r="AE72" s="325"/>
      <c r="AF72" s="325"/>
      <c r="AG72" s="366"/>
      <c r="AH72" s="366"/>
      <c r="AI72" s="325"/>
      <c r="AJ72" s="325"/>
      <c r="AK72" s="325"/>
      <c r="AL72" s="325"/>
      <c r="AM72" s="325"/>
      <c r="AN72" s="325"/>
      <c r="AO72" s="325"/>
      <c r="AP72" s="366"/>
      <c r="AQ72" s="366"/>
      <c r="AR72" s="325"/>
      <c r="AS72" s="325"/>
      <c r="AT72" s="325"/>
      <c r="AU72" s="325"/>
      <c r="AV72" s="325"/>
      <c r="AW72" s="325"/>
      <c r="AX72" s="325"/>
      <c r="AY72" s="366"/>
      <c r="AZ72" s="366"/>
      <c r="BA72" s="325"/>
      <c r="BB72" s="325"/>
      <c r="BC72" s="325"/>
      <c r="BD72" s="325"/>
      <c r="BE72" s="325"/>
      <c r="BF72" s="325"/>
      <c r="BG72" s="325"/>
      <c r="BH72" s="366"/>
      <c r="BI72" s="366"/>
      <c r="BJ72" s="325"/>
      <c r="BK72" s="325"/>
      <c r="BL72" s="325"/>
      <c r="BM72" s="325"/>
      <c r="BN72" s="325"/>
      <c r="BO72" s="325"/>
      <c r="BP72" s="325"/>
      <c r="BQ72" s="366"/>
      <c r="BR72" s="366"/>
      <c r="BS72" s="236"/>
    </row>
    <row r="73" spans="1:71" x14ac:dyDescent="0.25">
      <c r="A73" s="39"/>
      <c r="B73" s="100"/>
      <c r="C73" s="100"/>
      <c r="D73" s="100"/>
      <c r="E73" s="185"/>
      <c r="F73" s="39"/>
      <c r="G73" s="39"/>
      <c r="H73" s="39"/>
      <c r="I73" s="39"/>
      <c r="J73" s="39"/>
      <c r="K73" s="39"/>
      <c r="L73" s="39"/>
      <c r="M73" s="39"/>
      <c r="N73" s="100"/>
      <c r="O73" s="100"/>
      <c r="P73" s="100"/>
      <c r="Q73" s="39"/>
      <c r="R73" s="39"/>
      <c r="S73" s="219">
        <f>SUM(S11:S72)</f>
        <v>8.9</v>
      </c>
      <c r="T73" s="39"/>
      <c r="U73" s="39"/>
      <c r="V73" s="39"/>
      <c r="W73" s="39"/>
      <c r="X73" s="39"/>
      <c r="Y73" s="39"/>
      <c r="Z73" s="104">
        <f>SUM(Z11:Z72)</f>
        <v>24069218</v>
      </c>
      <c r="AA73" s="104">
        <f t="shared" ref="AA73:BR73" si="0">SUM(AA11:AA72)</f>
        <v>9101684</v>
      </c>
      <c r="AB73" s="104">
        <f t="shared" si="0"/>
        <v>0</v>
      </c>
      <c r="AC73" s="104">
        <f t="shared" si="0"/>
        <v>15467534</v>
      </c>
      <c r="AD73" s="104">
        <f t="shared" si="0"/>
        <v>0</v>
      </c>
      <c r="AE73" s="104">
        <f t="shared" si="0"/>
        <v>0</v>
      </c>
      <c r="AF73" s="104">
        <f t="shared" si="0"/>
        <v>0</v>
      </c>
      <c r="AG73" s="104">
        <f t="shared" si="0"/>
        <v>0</v>
      </c>
      <c r="AH73" s="104">
        <f t="shared" si="0"/>
        <v>0</v>
      </c>
      <c r="AI73" s="104">
        <f t="shared" si="0"/>
        <v>5940201</v>
      </c>
      <c r="AJ73" s="104">
        <f t="shared" si="0"/>
        <v>2094000</v>
      </c>
      <c r="AK73" s="104">
        <f t="shared" si="0"/>
        <v>0</v>
      </c>
      <c r="AL73" s="104">
        <f t="shared" si="0"/>
        <v>3846201</v>
      </c>
      <c r="AM73" s="104">
        <f t="shared" si="0"/>
        <v>0</v>
      </c>
      <c r="AN73" s="104">
        <f t="shared" si="0"/>
        <v>0</v>
      </c>
      <c r="AO73" s="104">
        <f t="shared" si="0"/>
        <v>0</v>
      </c>
      <c r="AP73" s="104">
        <f t="shared" si="0"/>
        <v>0</v>
      </c>
      <c r="AQ73" s="104">
        <f t="shared" si="0"/>
        <v>0</v>
      </c>
      <c r="AR73" s="104">
        <f t="shared" si="0"/>
        <v>5917449</v>
      </c>
      <c r="AS73" s="104">
        <f t="shared" si="0"/>
        <v>2193810</v>
      </c>
      <c r="AT73" s="104">
        <f t="shared" si="0"/>
        <v>0</v>
      </c>
      <c r="AU73" s="104">
        <f t="shared" si="0"/>
        <v>3723639</v>
      </c>
      <c r="AV73" s="104">
        <f t="shared" si="0"/>
        <v>0</v>
      </c>
      <c r="AW73" s="104">
        <f t="shared" si="0"/>
        <v>0</v>
      </c>
      <c r="AX73" s="104">
        <f t="shared" si="0"/>
        <v>0</v>
      </c>
      <c r="AY73" s="104">
        <f t="shared" si="0"/>
        <v>0</v>
      </c>
      <c r="AZ73" s="104">
        <f t="shared" si="0"/>
        <v>0</v>
      </c>
      <c r="BA73" s="104">
        <f t="shared" si="0"/>
        <v>6196609</v>
      </c>
      <c r="BB73" s="104">
        <f t="shared" si="0"/>
        <v>2305140</v>
      </c>
      <c r="BC73" s="104">
        <f t="shared" si="0"/>
        <v>0</v>
      </c>
      <c r="BD73" s="104">
        <f t="shared" si="0"/>
        <v>3891469</v>
      </c>
      <c r="BE73" s="104">
        <f t="shared" si="0"/>
        <v>0</v>
      </c>
      <c r="BF73" s="104">
        <f t="shared" si="0"/>
        <v>0</v>
      </c>
      <c r="BG73" s="104">
        <f t="shared" si="0"/>
        <v>0</v>
      </c>
      <c r="BH73" s="104">
        <f t="shared" si="0"/>
        <v>0</v>
      </c>
      <c r="BI73" s="104">
        <f t="shared" si="0"/>
        <v>0</v>
      </c>
      <c r="BJ73" s="104">
        <f t="shared" si="0"/>
        <v>6514957</v>
      </c>
      <c r="BK73" s="104">
        <f t="shared" si="0"/>
        <v>2508733</v>
      </c>
      <c r="BL73" s="104">
        <f t="shared" si="0"/>
        <v>0</v>
      </c>
      <c r="BM73" s="104">
        <f t="shared" si="0"/>
        <v>4006224</v>
      </c>
      <c r="BN73" s="104">
        <f t="shared" si="0"/>
        <v>0</v>
      </c>
      <c r="BO73" s="104">
        <f t="shared" si="0"/>
        <v>0</v>
      </c>
      <c r="BP73" s="104">
        <f t="shared" si="0"/>
        <v>0</v>
      </c>
      <c r="BQ73" s="104">
        <f t="shared" si="0"/>
        <v>0</v>
      </c>
      <c r="BR73" s="104">
        <f t="shared" si="0"/>
        <v>0</v>
      </c>
      <c r="BS73" s="39"/>
    </row>
    <row r="75" spans="1:71" x14ac:dyDescent="0.25">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row>
    <row r="76" spans="1:71" x14ac:dyDescent="0.25">
      <c r="S76" s="13">
        <f>EDUCACIÓN!S92+'SEGURIDAD ALIMENTARIA'!S29+'SALUD CON EQUIDAD'!S128+'VIVIENDA '!S16+'AGUA POTABLE Y SANEAMIENTO '!S32+CULTURA!S45+'DEPORTE Y RECREACIÓN '!S29+'INCLUSIÓN SOCIAL '!S73</f>
        <v>51.250000000000036</v>
      </c>
      <c r="Z76" s="133">
        <v>24069216</v>
      </c>
      <c r="AA76" s="133">
        <v>9101684</v>
      </c>
      <c r="AB76" s="133">
        <v>0</v>
      </c>
      <c r="AC76" s="133">
        <v>15467534</v>
      </c>
      <c r="AD76" s="133">
        <v>0</v>
      </c>
      <c r="AE76" s="133">
        <v>0</v>
      </c>
      <c r="AF76" s="133">
        <v>0</v>
      </c>
      <c r="AG76" s="133">
        <v>0</v>
      </c>
      <c r="AH76" s="133">
        <v>0</v>
      </c>
      <c r="AI76" s="133">
        <v>5940201</v>
      </c>
      <c r="AJ76" s="133">
        <v>2094000</v>
      </c>
      <c r="AK76" s="133">
        <v>0</v>
      </c>
      <c r="AL76" s="133">
        <v>3846201</v>
      </c>
      <c r="AM76" s="133">
        <v>0</v>
      </c>
      <c r="AN76" s="133">
        <v>0</v>
      </c>
      <c r="AO76" s="133">
        <v>0</v>
      </c>
      <c r="AP76" s="133">
        <v>0</v>
      </c>
      <c r="AQ76" s="133">
        <v>0</v>
      </c>
      <c r="AR76" s="133">
        <v>5917451</v>
      </c>
      <c r="AS76" s="133">
        <v>2193810</v>
      </c>
      <c r="AT76" s="133">
        <v>0</v>
      </c>
      <c r="AU76" s="133">
        <v>3723639</v>
      </c>
      <c r="AV76" s="133">
        <v>0</v>
      </c>
      <c r="AW76" s="133">
        <v>0</v>
      </c>
      <c r="AX76" s="133">
        <v>0</v>
      </c>
      <c r="AY76" s="133">
        <v>0</v>
      </c>
      <c r="AZ76" s="133">
        <v>0</v>
      </c>
      <c r="BA76" s="133">
        <v>6196609</v>
      </c>
      <c r="BB76" s="133">
        <v>2305140</v>
      </c>
      <c r="BC76" s="133">
        <v>0</v>
      </c>
      <c r="BD76" s="133">
        <v>3891469</v>
      </c>
      <c r="BE76" s="133">
        <v>0</v>
      </c>
      <c r="BF76" s="133">
        <v>0</v>
      </c>
      <c r="BG76" s="133">
        <v>0</v>
      </c>
      <c r="BH76" s="133">
        <v>0</v>
      </c>
      <c r="BI76" s="133">
        <v>0</v>
      </c>
      <c r="BJ76" s="133">
        <v>6514956</v>
      </c>
      <c r="BK76" s="133">
        <v>2508733</v>
      </c>
      <c r="BL76" s="133">
        <v>0</v>
      </c>
      <c r="BM76" s="133">
        <v>4006233</v>
      </c>
      <c r="BN76" s="133">
        <v>0</v>
      </c>
      <c r="BO76" s="133">
        <v>0</v>
      </c>
      <c r="BP76" s="133">
        <v>0</v>
      </c>
      <c r="BQ76" s="133">
        <v>0</v>
      </c>
      <c r="BR76" s="133">
        <v>0</v>
      </c>
    </row>
  </sheetData>
  <mergeCells count="432">
    <mergeCell ref="BO22:BO32"/>
    <mergeCell ref="BP22:BP32"/>
    <mergeCell ref="BQ22:BQ32"/>
    <mergeCell ref="BR22:BR32"/>
    <mergeCell ref="BS22:BS32"/>
    <mergeCell ref="AI22:AI32"/>
    <mergeCell ref="AJ22:AJ32"/>
    <mergeCell ref="AK22:AK32"/>
    <mergeCell ref="AL22:AL32"/>
    <mergeCell ref="AM22:AM32"/>
    <mergeCell ref="AN22:AN32"/>
    <mergeCell ref="AO22:AO32"/>
    <mergeCell ref="AP22:AP32"/>
    <mergeCell ref="AQ22:AQ32"/>
    <mergeCell ref="AR22:AR32"/>
    <mergeCell ref="AS22:AS32"/>
    <mergeCell ref="AT22:AT32"/>
    <mergeCell ref="AU22:AU32"/>
    <mergeCell ref="AV22:AV32"/>
    <mergeCell ref="AW22:AW32"/>
    <mergeCell ref="AX22:AX32"/>
    <mergeCell ref="AY22:AY32"/>
    <mergeCell ref="AZ22:AZ32"/>
    <mergeCell ref="BA22:BA32"/>
    <mergeCell ref="A22:A32"/>
    <mergeCell ref="B22:B32"/>
    <mergeCell ref="D22:D32"/>
    <mergeCell ref="C22:C32"/>
    <mergeCell ref="E22:E32"/>
    <mergeCell ref="F22:F32"/>
    <mergeCell ref="E7:BS7"/>
    <mergeCell ref="AY9:AZ9"/>
    <mergeCell ref="A11:A21"/>
    <mergeCell ref="B11:B21"/>
    <mergeCell ref="C11:C21"/>
    <mergeCell ref="D11:D21"/>
    <mergeCell ref="E11:E21"/>
    <mergeCell ref="F11:F21"/>
    <mergeCell ref="G11:G21"/>
    <mergeCell ref="H11:H21"/>
    <mergeCell ref="I11:I21"/>
    <mergeCell ref="J11:J21"/>
    <mergeCell ref="K11:K21"/>
    <mergeCell ref="L11:L21"/>
    <mergeCell ref="Z11:Z21"/>
    <mergeCell ref="AD11:AD21"/>
    <mergeCell ref="AE11:AE21"/>
    <mergeCell ref="AN11:AN21"/>
    <mergeCell ref="A2:BS2"/>
    <mergeCell ref="A3:BS3"/>
    <mergeCell ref="E4:N4"/>
    <mergeCell ref="E5:N5"/>
    <mergeCell ref="N9:Y9"/>
    <mergeCell ref="BH9:BI9"/>
    <mergeCell ref="BQ9:BR9"/>
    <mergeCell ref="AG9:AH9"/>
    <mergeCell ref="AP9:AQ9"/>
    <mergeCell ref="A9:A10"/>
    <mergeCell ref="B9:B10"/>
    <mergeCell ref="C9:C10"/>
    <mergeCell ref="AR9:AX9"/>
    <mergeCell ref="AI9:AO9"/>
    <mergeCell ref="M9:M10"/>
    <mergeCell ref="BS9:BS10"/>
    <mergeCell ref="D9:L9"/>
    <mergeCell ref="BA9:BG9"/>
    <mergeCell ref="BJ9:BP9"/>
    <mergeCell ref="Z9:AF9"/>
    <mergeCell ref="AO11:AO21"/>
    <mergeCell ref="AP11:AP21"/>
    <mergeCell ref="AQ11:AQ21"/>
    <mergeCell ref="AR11:AR21"/>
    <mergeCell ref="N30:N31"/>
    <mergeCell ref="B33:B46"/>
    <mergeCell ref="C33:C46"/>
    <mergeCell ref="D33:D46"/>
    <mergeCell ref="E33:E46"/>
    <mergeCell ref="F33:F46"/>
    <mergeCell ref="G33:G46"/>
    <mergeCell ref="H33:H46"/>
    <mergeCell ref="I33:I46"/>
    <mergeCell ref="K33:K46"/>
    <mergeCell ref="L33:L46"/>
    <mergeCell ref="G22:G32"/>
    <mergeCell ref="H22:H32"/>
    <mergeCell ref="I22:I32"/>
    <mergeCell ref="J22:J32"/>
    <mergeCell ref="K22:K32"/>
    <mergeCell ref="L22:L32"/>
    <mergeCell ref="Z33:Z46"/>
    <mergeCell ref="B47:B53"/>
    <mergeCell ref="C47:C53"/>
    <mergeCell ref="D47:D53"/>
    <mergeCell ref="E47:E53"/>
    <mergeCell ref="F47:F53"/>
    <mergeCell ref="G47:G53"/>
    <mergeCell ref="H47:H53"/>
    <mergeCell ref="J33:J46"/>
    <mergeCell ref="H54:H60"/>
    <mergeCell ref="I54:I60"/>
    <mergeCell ref="J54:J60"/>
    <mergeCell ref="K54:K60"/>
    <mergeCell ref="L61:L68"/>
    <mergeCell ref="A61:A68"/>
    <mergeCell ref="B61:B68"/>
    <mergeCell ref="C61:C68"/>
    <mergeCell ref="D61:D68"/>
    <mergeCell ref="E61:E68"/>
    <mergeCell ref="F61:F68"/>
    <mergeCell ref="H61:H68"/>
    <mergeCell ref="A54:A60"/>
    <mergeCell ref="B54:B60"/>
    <mergeCell ref="C54:C60"/>
    <mergeCell ref="D54:D60"/>
    <mergeCell ref="E54:E60"/>
    <mergeCell ref="G54:G60"/>
    <mergeCell ref="F54:F60"/>
    <mergeCell ref="I61:I68"/>
    <mergeCell ref="J61:J68"/>
    <mergeCell ref="A33:A46"/>
    <mergeCell ref="A47:A53"/>
    <mergeCell ref="E6:N6"/>
    <mergeCell ref="J69:J72"/>
    <mergeCell ref="G69:G72"/>
    <mergeCell ref="H69:H72"/>
    <mergeCell ref="I69:I72"/>
    <mergeCell ref="G61:G68"/>
    <mergeCell ref="K69:K72"/>
    <mergeCell ref="L69:L72"/>
    <mergeCell ref="N69:N70"/>
    <mergeCell ref="N63:N64"/>
    <mergeCell ref="A69:A72"/>
    <mergeCell ref="B69:B72"/>
    <mergeCell ref="C69:C72"/>
    <mergeCell ref="D69:D72"/>
    <mergeCell ref="E69:E72"/>
    <mergeCell ref="F69:F72"/>
    <mergeCell ref="K61:K68"/>
    <mergeCell ref="L54:L60"/>
    <mergeCell ref="I47:I53"/>
    <mergeCell ref="J47:J53"/>
    <mergeCell ref="K47:K53"/>
    <mergeCell ref="L47:L53"/>
    <mergeCell ref="Z47:Z53"/>
    <mergeCell ref="Z54:Z60"/>
    <mergeCell ref="Z61:Z68"/>
    <mergeCell ref="Z69:Z72"/>
    <mergeCell ref="AA11:AA21"/>
    <mergeCell ref="AB11:AB21"/>
    <mergeCell ref="AC11:AC21"/>
    <mergeCell ref="AA61:AA68"/>
    <mergeCell ref="AB61:AB68"/>
    <mergeCell ref="AC61:AC68"/>
    <mergeCell ref="Z22:Z32"/>
    <mergeCell ref="AA22:AA32"/>
    <mergeCell ref="AB22:AB32"/>
    <mergeCell ref="AC22:AC32"/>
    <mergeCell ref="AD61:AD68"/>
    <mergeCell ref="AF11:AF21"/>
    <mergeCell ref="AG11:AG21"/>
    <mergeCell ref="AH11:AH21"/>
    <mergeCell ref="AI11:AI21"/>
    <mergeCell ref="AJ11:AJ21"/>
    <mergeCell ref="AK11:AK21"/>
    <mergeCell ref="AL11:AL21"/>
    <mergeCell ref="AM11:AM21"/>
    <mergeCell ref="AD22:AD32"/>
    <mergeCell ref="AE22:AE32"/>
    <mergeCell ref="AF22:AF32"/>
    <mergeCell ref="AG22:AG32"/>
    <mergeCell ref="AH22:AH32"/>
    <mergeCell ref="AS11:AS21"/>
    <mergeCell ref="AT11:AT21"/>
    <mergeCell ref="AU11:AU21"/>
    <mergeCell ref="AV11:AV21"/>
    <mergeCell ref="AW11:AW21"/>
    <mergeCell ref="AX11:AX21"/>
    <mergeCell ref="AY11:AY21"/>
    <mergeCell ref="AZ11:AZ21"/>
    <mergeCell ref="BA11:BA21"/>
    <mergeCell ref="BB11:BB21"/>
    <mergeCell ref="BC11:BC21"/>
    <mergeCell ref="BD11:BD21"/>
    <mergeCell ref="BE11:BE21"/>
    <mergeCell ref="BF11:BF21"/>
    <mergeCell ref="BG11:BG21"/>
    <mergeCell ref="BH11:BH21"/>
    <mergeCell ref="BI11:BI21"/>
    <mergeCell ref="BJ11:BJ21"/>
    <mergeCell ref="BK11:BK21"/>
    <mergeCell ref="BL11:BL21"/>
    <mergeCell ref="BM11:BM21"/>
    <mergeCell ref="BN11:BN21"/>
    <mergeCell ref="BO11:BO21"/>
    <mergeCell ref="BP11:BP21"/>
    <mergeCell ref="BQ11:BQ21"/>
    <mergeCell ref="BR11:BR21"/>
    <mergeCell ref="BS11:BS21"/>
    <mergeCell ref="BB22:BB32"/>
    <mergeCell ref="BC22:BC32"/>
    <mergeCell ref="BD22:BD32"/>
    <mergeCell ref="BE22:BE32"/>
    <mergeCell ref="BF22:BF32"/>
    <mergeCell ref="BG22:BG32"/>
    <mergeCell ref="BH22:BH32"/>
    <mergeCell ref="BI22:BI32"/>
    <mergeCell ref="BJ22:BJ32"/>
    <mergeCell ref="BK22:BK32"/>
    <mergeCell ref="BL22:BL32"/>
    <mergeCell ref="BM22:BM32"/>
    <mergeCell ref="BN22:BN32"/>
    <mergeCell ref="AA33:AA46"/>
    <mergeCell ref="AB33:AB46"/>
    <mergeCell ref="AC33:AC46"/>
    <mergeCell ref="AD33:AD46"/>
    <mergeCell ref="AE33:AE46"/>
    <mergeCell ref="AF33:AF46"/>
    <mergeCell ref="AG33:AG46"/>
    <mergeCell ref="AH33:AH46"/>
    <mergeCell ref="AI33:AI46"/>
    <mergeCell ref="AJ33:AJ46"/>
    <mergeCell ref="AK33:AK46"/>
    <mergeCell ref="AL33:AL46"/>
    <mergeCell ref="AM33:AM46"/>
    <mergeCell ref="AN33:AN46"/>
    <mergeCell ref="AO33:AO46"/>
    <mergeCell ref="AP33:AP46"/>
    <mergeCell ref="AQ33:AQ46"/>
    <mergeCell ref="AR33:AR46"/>
    <mergeCell ref="AS33:AS46"/>
    <mergeCell ref="AT33:AT46"/>
    <mergeCell ref="AU33:AU46"/>
    <mergeCell ref="AV33:AV46"/>
    <mergeCell ref="AW33:AW46"/>
    <mergeCell ref="AX33:AX46"/>
    <mergeCell ref="AY33:AY46"/>
    <mergeCell ref="AZ33:AZ46"/>
    <mergeCell ref="BA33:BA46"/>
    <mergeCell ref="BB33:BB46"/>
    <mergeCell ref="BC33:BC46"/>
    <mergeCell ref="BD33:BD46"/>
    <mergeCell ref="BE33:BE46"/>
    <mergeCell ref="BF33:BF46"/>
    <mergeCell ref="BG33:BG46"/>
    <mergeCell ref="BH33:BH46"/>
    <mergeCell ref="BI33:BI46"/>
    <mergeCell ref="BJ33:BJ46"/>
    <mergeCell ref="BK33:BK46"/>
    <mergeCell ref="BL33:BL46"/>
    <mergeCell ref="BM33:BM46"/>
    <mergeCell ref="BN33:BN46"/>
    <mergeCell ref="BO33:BO46"/>
    <mergeCell ref="BP33:BP46"/>
    <mergeCell ref="BQ33:BQ46"/>
    <mergeCell ref="BR33:BR46"/>
    <mergeCell ref="BS33:BS46"/>
    <mergeCell ref="AA47:AA53"/>
    <mergeCell ref="AB47:AB53"/>
    <mergeCell ref="AC47:AC53"/>
    <mergeCell ref="AD47:AD53"/>
    <mergeCell ref="AE47:AE53"/>
    <mergeCell ref="AF47:AF53"/>
    <mergeCell ref="AG47:AG53"/>
    <mergeCell ref="AH47:AH53"/>
    <mergeCell ref="AI47:AI53"/>
    <mergeCell ref="AJ47:AJ53"/>
    <mergeCell ref="AK47:AK53"/>
    <mergeCell ref="AL47:AL53"/>
    <mergeCell ref="AM47:AM53"/>
    <mergeCell ref="AN47:AN53"/>
    <mergeCell ref="AO47:AO53"/>
    <mergeCell ref="AP47:AP53"/>
    <mergeCell ref="AQ47:AQ53"/>
    <mergeCell ref="AR47:AR53"/>
    <mergeCell ref="AS47:AS53"/>
    <mergeCell ref="AT47:AT53"/>
    <mergeCell ref="AU47:AU53"/>
    <mergeCell ref="AV47:AV53"/>
    <mergeCell ref="AW47:AW53"/>
    <mergeCell ref="AX47:AX53"/>
    <mergeCell ref="AY47:AY53"/>
    <mergeCell ref="AZ47:AZ53"/>
    <mergeCell ref="BA47:BA53"/>
    <mergeCell ref="BB47:BB53"/>
    <mergeCell ref="BC47:BC53"/>
    <mergeCell ref="BD47:BD53"/>
    <mergeCell ref="BE47:BE53"/>
    <mergeCell ref="BF47:BF53"/>
    <mergeCell ref="BG47:BG53"/>
    <mergeCell ref="BH47:BH53"/>
    <mergeCell ref="BI47:BI53"/>
    <mergeCell ref="BJ47:BJ53"/>
    <mergeCell ref="BK47:BK53"/>
    <mergeCell ref="BL47:BL53"/>
    <mergeCell ref="BM47:BM53"/>
    <mergeCell ref="BN47:BN53"/>
    <mergeCell ref="BO47:BO53"/>
    <mergeCell ref="BP47:BP53"/>
    <mergeCell ref="BQ47:BQ53"/>
    <mergeCell ref="BR47:BR53"/>
    <mergeCell ref="BS47:BS53"/>
    <mergeCell ref="AA54:AA60"/>
    <mergeCell ref="AB54:AB60"/>
    <mergeCell ref="AC54:AC60"/>
    <mergeCell ref="AD54:AD60"/>
    <mergeCell ref="AE54:AE60"/>
    <mergeCell ref="AF54:AF60"/>
    <mergeCell ref="AG54:AG60"/>
    <mergeCell ref="AH54:AH60"/>
    <mergeCell ref="AI54:AI60"/>
    <mergeCell ref="AJ54:AJ60"/>
    <mergeCell ref="AK54:AK60"/>
    <mergeCell ref="AL54:AL60"/>
    <mergeCell ref="AM54:AM60"/>
    <mergeCell ref="AN54:AN60"/>
    <mergeCell ref="AO54:AO60"/>
    <mergeCell ref="AP54:AP60"/>
    <mergeCell ref="AQ54:AQ60"/>
    <mergeCell ref="AR54:AR60"/>
    <mergeCell ref="AS54:AS60"/>
    <mergeCell ref="AT54:AT60"/>
    <mergeCell ref="AU54:AU60"/>
    <mergeCell ref="AV54:AV60"/>
    <mergeCell ref="AW54:AW60"/>
    <mergeCell ref="AX54:AX60"/>
    <mergeCell ref="AY54:AY60"/>
    <mergeCell ref="AZ54:AZ60"/>
    <mergeCell ref="BA54:BA60"/>
    <mergeCell ref="BB54:BB60"/>
    <mergeCell ref="BC54:BC60"/>
    <mergeCell ref="BD54:BD60"/>
    <mergeCell ref="BE54:BE60"/>
    <mergeCell ref="BF54:BF60"/>
    <mergeCell ref="BG54:BG60"/>
    <mergeCell ref="BH54:BH60"/>
    <mergeCell ref="BI54:BI60"/>
    <mergeCell ref="BJ54:BJ60"/>
    <mergeCell ref="BK54:BK60"/>
    <mergeCell ref="BL54:BL60"/>
    <mergeCell ref="BM54:BM60"/>
    <mergeCell ref="BN54:BN60"/>
    <mergeCell ref="BO54:BO60"/>
    <mergeCell ref="BP54:BP60"/>
    <mergeCell ref="BQ54:BQ60"/>
    <mergeCell ref="BR54:BR60"/>
    <mergeCell ref="BS54:BS60"/>
    <mergeCell ref="AE61:AE68"/>
    <mergeCell ref="AF61:AF68"/>
    <mergeCell ref="AG61:AG68"/>
    <mergeCell ref="AH61:AH68"/>
    <mergeCell ref="AI61:AI68"/>
    <mergeCell ref="AJ61:AJ68"/>
    <mergeCell ref="AK61:AK68"/>
    <mergeCell ref="AL61:AL68"/>
    <mergeCell ref="AM61:AM68"/>
    <mergeCell ref="AN61:AN68"/>
    <mergeCell ref="AO61:AO68"/>
    <mergeCell ref="AP61:AP68"/>
    <mergeCell ref="AQ61:AQ68"/>
    <mergeCell ref="AR61:AR68"/>
    <mergeCell ref="AS61:AS68"/>
    <mergeCell ref="AT61:AT68"/>
    <mergeCell ref="AU61:AU68"/>
    <mergeCell ref="AV61:AV68"/>
    <mergeCell ref="AW61:AW68"/>
    <mergeCell ref="AX61:AX68"/>
    <mergeCell ref="AY61:AY68"/>
    <mergeCell ref="AZ61:AZ68"/>
    <mergeCell ref="BA61:BA68"/>
    <mergeCell ref="BB61:BB68"/>
    <mergeCell ref="BC61:BC68"/>
    <mergeCell ref="BD61:BD68"/>
    <mergeCell ref="BE61:BE68"/>
    <mergeCell ref="BF61:BF68"/>
    <mergeCell ref="BG61:BG68"/>
    <mergeCell ref="BH61:BH68"/>
    <mergeCell ref="BI61:BI68"/>
    <mergeCell ref="BJ61:BJ68"/>
    <mergeCell ref="BK61:BK68"/>
    <mergeCell ref="BL61:BL68"/>
    <mergeCell ref="BM61:BM68"/>
    <mergeCell ref="BN61:BN68"/>
    <mergeCell ref="BO61:BO68"/>
    <mergeCell ref="BP61:BP68"/>
    <mergeCell ref="BQ61:BQ68"/>
    <mergeCell ref="BR61:BR68"/>
    <mergeCell ref="BS61:BS68"/>
    <mergeCell ref="AA69:AA72"/>
    <mergeCell ref="AB69:AB72"/>
    <mergeCell ref="AC69:AC72"/>
    <mergeCell ref="AD69:AD72"/>
    <mergeCell ref="AE69:AE72"/>
    <mergeCell ref="AF69:AF72"/>
    <mergeCell ref="AG69:AG72"/>
    <mergeCell ref="AH69:AH72"/>
    <mergeCell ref="AI69:AI72"/>
    <mergeCell ref="AJ69:AJ72"/>
    <mergeCell ref="AK69:AK72"/>
    <mergeCell ref="AL69:AL72"/>
    <mergeCell ref="AM69:AM72"/>
    <mergeCell ref="AN69:AN72"/>
    <mergeCell ref="AO69:AO72"/>
    <mergeCell ref="AP69:AP72"/>
    <mergeCell ref="AQ69:AQ72"/>
    <mergeCell ref="AR69:AR72"/>
    <mergeCell ref="AS69:AS72"/>
    <mergeCell ref="AT69:AT72"/>
    <mergeCell ref="AU69:AU72"/>
    <mergeCell ref="AV69:AV72"/>
    <mergeCell ref="AW69:AW72"/>
    <mergeCell ref="AX69:AX72"/>
    <mergeCell ref="AY69:AY72"/>
    <mergeCell ref="AZ69:AZ72"/>
    <mergeCell ref="BA69:BA72"/>
    <mergeCell ref="BB69:BB72"/>
    <mergeCell ref="BC69:BC72"/>
    <mergeCell ref="BS69:BS72"/>
    <mergeCell ref="BJ69:BJ72"/>
    <mergeCell ref="BK69:BK72"/>
    <mergeCell ref="BL69:BL72"/>
    <mergeCell ref="BM69:BM72"/>
    <mergeCell ref="BN69:BN72"/>
    <mergeCell ref="BO69:BO72"/>
    <mergeCell ref="BD69:BD72"/>
    <mergeCell ref="BE69:BE72"/>
    <mergeCell ref="BF69:BF72"/>
    <mergeCell ref="BG69:BG72"/>
    <mergeCell ref="BH69:BH72"/>
    <mergeCell ref="BI69:BI72"/>
    <mergeCell ref="BP69:BP72"/>
    <mergeCell ref="BQ69:BQ72"/>
    <mergeCell ref="BR69:BR72"/>
  </mergeCells>
  <printOptions horizontalCentered="1"/>
  <pageMargins left="0.70866141732283472" right="0.70866141732283472" top="0.74803149606299213" bottom="0.74803149606299213" header="0.31496062992125984" footer="0.31496062992125984"/>
  <pageSetup paperSize="5" orientation="landscape" r:id="rId1"/>
  <headerFooter alignWithMargins="0"/>
  <ignoredErrors>
    <ignoredError sqref="R18:R19 R25:R26 R28:R2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EDUCACIÓN</vt:lpstr>
      <vt:lpstr>SEGURIDAD ALIMENTARIA</vt:lpstr>
      <vt:lpstr>SALUD CON EQUIDAD</vt:lpstr>
      <vt:lpstr>VIVIENDA </vt:lpstr>
      <vt:lpstr>AGUA POTABLE Y SANEAMIENTO </vt:lpstr>
      <vt:lpstr>CULTURA</vt:lpstr>
      <vt:lpstr>DEPORTE Y RECREACIÓN </vt:lpstr>
      <vt:lpstr>INCLUSIÓN SOCIAL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 Rodriguez</dc:creator>
  <cp:lastModifiedBy>Usuario</cp:lastModifiedBy>
  <cp:lastPrinted>2012-10-19T22:08:20Z</cp:lastPrinted>
  <dcterms:created xsi:type="dcterms:W3CDTF">2012-03-06T15:40:48Z</dcterms:created>
  <dcterms:modified xsi:type="dcterms:W3CDTF">2016-08-19T23:09:08Z</dcterms:modified>
</cp:coreProperties>
</file>